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User\Downloads\3.Excel_course_Codebasics\Chp-8\"/>
    </mc:Choice>
  </mc:AlternateContent>
  <xr:revisionPtr revIDLastSave="0" documentId="13_ncr:1_{C41B6412-847F-4FF7-A682-98731C4F3C5E}" xr6:coauthVersionLast="47" xr6:coauthVersionMax="47" xr10:uidLastSave="{00000000-0000-0000-0000-000000000000}"/>
  <bookViews>
    <workbookView xWindow="-105" yWindow="0" windowWidth="12510" windowHeight="10905" firstSheet="11" activeTab="11" xr2:uid="{99962FAB-1650-4E16-A272-80211C01AB33}"/>
  </bookViews>
  <sheets>
    <sheet name="Market_performance_report" sheetId="3" r:id="rId1"/>
    <sheet name="Customer_performance_report" sheetId="1" r:id="rId2"/>
    <sheet name="Top10Products" sheetId="6" r:id="rId3"/>
    <sheet name="DivisionLevelReport" sheetId="8" r:id="rId4"/>
    <sheet name="Top5Products" sheetId="9" r:id="rId5"/>
    <sheet name="Bottom5Products" sheetId="10" r:id="rId6"/>
    <sheet name="New+Products_2021" sheetId="11" r:id="rId7"/>
    <sheet name="Top5 Country-2021" sheetId="12" r:id="rId8"/>
    <sheet name="P&amp;L year" sheetId="13" r:id="rId9"/>
    <sheet name="P&amp;L Months" sheetId="14" r:id="rId10"/>
    <sheet name="P&amp;L Market" sheetId="15" r:id="rId11"/>
    <sheet name="GM% by Qtr" sheetId="16" r:id="rId12"/>
  </sheets>
  <calcPr calcId="191029"/>
  <pivotCaches>
    <pivotCache cacheId="0" r:id="rId13"/>
    <pivotCache cacheId="1" r:id="rId14"/>
    <pivotCache cacheId="2" r:id="rId15"/>
    <pivotCache cacheId="3" r:id="rId16"/>
    <pivotCache cacheId="4" r:id="rId17"/>
    <pivotCache cacheId="5" r:id="rId18"/>
    <pivotCache cacheId="6" r:id="rId19"/>
    <pivotCache cacheId="7" r:id="rId20"/>
    <pivotCache cacheId="8" r:id="rId21"/>
    <pivotCache cacheId="9" r:id="rId22"/>
    <pivotCache cacheId="10" r:id="rId23"/>
    <pivotCache cacheId="11" r:id="rId24"/>
    <pivotCache cacheId="63" r:id="rId25"/>
    <pivotCache cacheId="121" r:id="rId26"/>
    <pivotCache cacheId="126" r:id="rId27"/>
    <pivotCache cacheId="129" r:id="rId2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c0d0467-194f-41c4-bd8f-67683a13044c" name="dim_customer" connection="Query - dim_customer"/>
          <x15:modelTable id="dim_market_c41f9720-c6f0-45cf-8ab8-fb84d006d953" name="dim_market" connection="Query - dim_market"/>
          <x15:modelTable id="dim_product_2a72eb8f-2bd7-42da-81b1-001d9c7ff0af" name="dim_product" connection="Query - dim_product"/>
          <x15:modelTable id="fact_sales_monthly_d3f3ad40-f0bc-4cf1-9921-c1eb0f15946a" name="fact_sales_monthly" connection="Query - fact_sales_monthly"/>
          <x15:modelTable id="dim_date_05f3a1f7-d005-4da3-b27f-07d9014826d8" name="dim_date" connection="Query - dim_date"/>
          <x15:modelTable id="ns_targets_2021_7923a627-6cc9-4546-ae44-c751d4b9039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F67" i="16" l="1"/>
  <c r="F66" i="16"/>
  <c r="F65" i="16"/>
  <c r="F64" i="16"/>
  <c r="F63" i="16"/>
  <c r="F62" i="16"/>
  <c r="F61" i="16"/>
  <c r="F60" i="16"/>
  <c r="F59" i="16"/>
  <c r="F58" i="16"/>
  <c r="F57" i="16"/>
  <c r="F56" i="16"/>
  <c r="F55" i="16"/>
  <c r="F54" i="16"/>
  <c r="F53" i="16"/>
  <c r="F52" i="16"/>
  <c r="F51" i="16"/>
  <c r="F50" i="16"/>
  <c r="F49" i="16"/>
  <c r="F48" i="16"/>
  <c r="F47" i="16"/>
  <c r="F46" i="16"/>
  <c r="F45" i="16"/>
  <c r="F44" i="16"/>
  <c r="F67" i="15"/>
  <c r="F66" i="15"/>
  <c r="F65" i="15"/>
  <c r="F64" i="15"/>
  <c r="F63" i="15"/>
  <c r="F62" i="15"/>
  <c r="F61" i="15"/>
  <c r="F60" i="15"/>
  <c r="F59" i="15"/>
  <c r="F58" i="15"/>
  <c r="F57" i="15"/>
  <c r="F56" i="15"/>
  <c r="F55" i="15"/>
  <c r="F54" i="15"/>
  <c r="F53" i="15"/>
  <c r="F52" i="15"/>
  <c r="F51" i="15"/>
  <c r="F50" i="15"/>
  <c r="F49" i="15"/>
  <c r="F48" i="15"/>
  <c r="F47" i="15"/>
  <c r="F46" i="15"/>
  <c r="F45" i="15"/>
  <c r="F44" i="15"/>
  <c r="F43" i="15"/>
  <c r="F42" i="15"/>
  <c r="F41" i="15"/>
  <c r="F40" i="15"/>
  <c r="F39" i="15"/>
  <c r="F38" i="15"/>
  <c r="F37" i="15"/>
  <c r="F36" i="15"/>
  <c r="F35" i="15"/>
  <c r="F34" i="15"/>
  <c r="F33" i="15"/>
  <c r="F32" i="15"/>
  <c r="F31" i="15"/>
  <c r="O55" i="14"/>
  <c r="D55" i="14"/>
  <c r="E55" i="14"/>
  <c r="F55" i="14"/>
  <c r="G55" i="14"/>
  <c r="H55" i="14"/>
  <c r="I55" i="14"/>
  <c r="J55" i="14"/>
  <c r="K55" i="14"/>
  <c r="L55" i="14"/>
  <c r="M55" i="14"/>
  <c r="N55" i="14"/>
  <c r="C55" i="14"/>
  <c r="O54" i="14"/>
  <c r="D54" i="14"/>
  <c r="E54" i="14"/>
  <c r="F54" i="14"/>
  <c r="G54" i="14"/>
  <c r="H54" i="14"/>
  <c r="I54" i="14"/>
  <c r="J54" i="14"/>
  <c r="K54" i="14"/>
  <c r="L54" i="14"/>
  <c r="M54" i="14"/>
  <c r="N54" i="14"/>
  <c r="C54" i="14"/>
  <c r="F70" i="14"/>
  <c r="F69" i="14"/>
  <c r="F68" i="14"/>
  <c r="F67" i="14"/>
  <c r="F66" i="14"/>
  <c r="F65" i="14"/>
  <c r="F64" i="14"/>
  <c r="F63" i="14"/>
  <c r="F62" i="14"/>
  <c r="F61" i="14"/>
  <c r="F60" i="14"/>
  <c r="F59" i="14"/>
  <c r="F58" i="14"/>
  <c r="F57" i="14"/>
  <c r="F56" i="14"/>
  <c r="F53" i="14"/>
  <c r="F52" i="14"/>
  <c r="F51" i="14"/>
  <c r="F50" i="14"/>
  <c r="F36" i="14"/>
  <c r="F35" i="14"/>
  <c r="F34" i="14"/>
  <c r="F33" i="14"/>
  <c r="F19" i="14"/>
  <c r="F18" i="14"/>
  <c r="F17" i="14"/>
  <c r="F10" i="13"/>
  <c r="F11" i="13"/>
  <c r="F12" i="13"/>
  <c r="F13" i="13"/>
  <c r="F14" i="13"/>
  <c r="F15" i="13"/>
  <c r="F16" i="13"/>
  <c r="F17" i="13"/>
  <c r="F18" i="13"/>
  <c r="F19" i="13"/>
  <c r="F20" i="13"/>
  <c r="F21" i="13"/>
  <c r="F22" i="13"/>
  <c r="F23" i="13"/>
  <c r="F24" i="13"/>
  <c r="F25" i="13"/>
  <c r="F26" i="13"/>
  <c r="F27" i="13"/>
  <c r="F28" i="13"/>
  <c r="F29" i="13"/>
  <c r="F30" i="13"/>
  <c r="F31" i="13"/>
  <c r="F32" i="13"/>
  <c r="F33" i="13"/>
  <c r="F34" i="13"/>
  <c r="F9" i="13"/>
  <c r="F35" i="13"/>
  <c r="F36" i="13"/>
  <c r="F37" i="13"/>
  <c r="F38" i="13"/>
  <c r="F39" i="13"/>
  <c r="F40" i="13"/>
  <c r="F41" i="13"/>
  <c r="F42" i="13"/>
  <c r="F43" i="13"/>
  <c r="F44" i="13"/>
  <c r="F45" i="13"/>
  <c r="F46" i="13"/>
  <c r="F47" i="13"/>
  <c r="F48" i="13"/>
  <c r="F49" i="13"/>
  <c r="F50" i="13"/>
  <c r="F51" i="13"/>
  <c r="F52" i="13"/>
  <c r="F53" i="13"/>
  <c r="F54" i="13"/>
  <c r="F55" i="13"/>
  <c r="F56" i="13"/>
  <c r="F57" i="13"/>
  <c r="F58" i="13"/>
  <c r="F59" i="13"/>
  <c r="F60" i="13"/>
  <c r="F61" i="13"/>
  <c r="F62" i="13"/>
  <c r="F63" i="13"/>
  <c r="F64" i="13"/>
  <c r="F65" i="13"/>
  <c r="F66" i="13"/>
  <c r="F67" i="1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584F9CC-5F1B-466A-9D37-60B7C2D4576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de860ea9-db7f-408c-8ea8-6a2848208bb0"/>
      </ext>
    </extLst>
  </connection>
  <connection id="2" xr16:uid="{4B70F30D-BE9C-46DA-8B15-A749885960E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5776178-5368-4325-9ef0-d441786deb03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B538970-5E51-4F30-8625-C15A2357AF4E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710f6a5-ea1d-461d-9925-218b9e675155"/>
      </ext>
    </extLst>
  </connection>
  <connection id="4" xr16:uid="{57B780BC-AE92-49BD-B1BA-7A0AA00014B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f2ef93c-26ca-42ae-a1bc-77ac5b524f36"/>
      </ext>
    </extLst>
  </connection>
  <connection id="5" xr16:uid="{8EC53A68-FE88-4A2C-B6EF-2849F127D4A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5c7d4d2-54f6-47a3-8c61-ab718a3e88f4"/>
      </ext>
    </extLst>
  </connection>
  <connection id="6" xr16:uid="{89EDF14A-DA42-4CCC-A81E-E25DB6D1FB1D}" keepAlive="1" name="Query - finance ref" description="Connection to the 'finance ref' query in the workbook." type="5" refreshedVersion="8" background="1" saveData="1">
    <dbPr connection="Provider=Microsoft.Mashup.OleDb.1;Data Source=$Workbook$;Location=&quot;finance ref&quot;;Extended Properties=&quot;&quot;" command="SELECT * FROM [finance ref]"/>
  </connection>
  <connection id="7" xr16:uid="{4FF7CABA-35A7-4E4A-9CE9-FB0925D8B37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34ca6e01-7850-4fec-be17-281bb3fe3741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967EE860-56F3-4885-9059-EB75E7BF4368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ECFDEAD0-1935-478F-AE08-733792F7E3B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1]}"/>
    <s v="{[dim_date].[FY].&amp;[2020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<sst xmlns="http://schemas.openxmlformats.org/spreadsheetml/2006/main" count="464" uniqueCount="196">
  <si>
    <t>market</t>
  </si>
  <si>
    <t>All</t>
  </si>
  <si>
    <t>region</t>
  </si>
  <si>
    <t>division</t>
  </si>
  <si>
    <t>Grand Total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</si>
  <si>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</si>
  <si>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</si>
  <si>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</si>
  <si>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</si>
  <si>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</si>
  <si>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</si>
  <si>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</si>
  <si>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</si>
  <si>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</si>
  <si>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</si>
  <si>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</si>
  <si>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</si>
  <si>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</si>
  <si>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</si>
  <si>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</si>
  <si>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</si>
  <si>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</si>
  <si>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</si>
  <si>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</si>
  <si>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</si>
  <si>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</si>
  <si>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</si>
  <si>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</si>
  <si>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</si>
  <si>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</si>
  <si>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</si>
  <si>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</si>
  <si>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</si>
  <si>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</si>
  <si>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</si>
  <si>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</si>
  <si>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</si>
  <si>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</si>
  <si>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</si>
  <si>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</si>
  <si>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</si>
  <si>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</si>
  <si>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</si>
  <si>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</si>
  <si>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</si>
  <si>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</si>
  <si>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</si>
  <si>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</si>
  <si>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</si>
  <si>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</si>
  <si>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</si>
  <si>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</si>
  <si>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</si>
  <si>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</si>
  <si>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</si>
  <si>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</si>
  <si>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</si>
  <si>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</si>
  <si>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</si>
  <si>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</si>
  <si>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</si>
  <si>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</si>
  <si>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</si>
  <si>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</si>
  <si>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</si>
  <si>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</si>
  <si>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</si>
  <si>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</si>
  <si>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</si>
  <si>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</si>
  <si>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</si>
  <si>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</si>
  <si>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21_vs_20</t>
  </si>
  <si>
    <t>2019</t>
  </si>
  <si>
    <t>2020</t>
  </si>
  <si>
    <t>2021</t>
  </si>
  <si>
    <t>Customer</t>
  </si>
  <si>
    <t>Filter</t>
  </si>
  <si>
    <t>Net sales Performance</t>
  </si>
  <si>
    <t>India</t>
  </si>
  <si>
    <t>Market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</si>
  <si>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</si>
  <si>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</si>
  <si>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</si>
  <si>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</si>
  <si>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</si>
  <si>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</si>
  <si>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</si>
  <si>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</si>
  <si>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</si>
  <si>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</si>
  <si>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</si>
  <si>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</si>
  <si>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</si>
  <si>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</si>
  <si>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</si>
  <si>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</si>
  <si>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</si>
  <si>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</si>
  <si>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</si>
  <si>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</si>
  <si>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</si>
  <si>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</si>
  <si>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</si>
  <si>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>2021-Target</t>
  </si>
  <si>
    <t>%</t>
  </si>
  <si>
    <t>Performance Vs Target</t>
  </si>
  <si>
    <t>AQ Electron 4 3600 Desktop Processor</t>
  </si>
  <si>
    <t>AQ Gamer 1</t>
  </si>
  <si>
    <t>AQ Gamers</t>
  </si>
  <si>
    <t>AQ Gamers Ms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</si>
  <si>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</si>
  <si>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</si>
  <si>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</si>
  <si>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</si>
  <si>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</si>
  <si>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</si>
  <si>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</si>
  <si>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Master wired x1 Ms</t>
  </si>
  <si>
    <t>AQ Master wireless x1</t>
  </si>
  <si>
    <t>AQ Master wireless x1 Ms</t>
  </si>
  <si>
    <t>AQ Mx NB</t>
  </si>
  <si>
    <t>AQ Pen Drive DRC</t>
  </si>
  <si>
    <t>AQ Smash 2</t>
  </si>
  <si>
    <t>AQ Zion Saga</t>
  </si>
  <si>
    <t>Top 10 Products</t>
  </si>
  <si>
    <t>All Values are in USD</t>
  </si>
  <si>
    <t>P &amp; A</t>
  </si>
  <si>
    <t>PC</t>
  </si>
  <si>
    <t>N &amp; S</t>
  </si>
  <si>
    <t>Division Level Report</t>
  </si>
  <si>
    <t>Sum of Qty</t>
  </si>
  <si>
    <t>Products</t>
  </si>
  <si>
    <t>Division</t>
  </si>
  <si>
    <t>customer</t>
  </si>
  <si>
    <t>Bottom 5 Products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</si>
  <si>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</si>
  <si>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</si>
  <si>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</si>
  <si>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</si>
  <si>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</si>
  <si>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</si>
  <si>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</si>
  <si>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</si>
  <si>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</si>
  <si>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</si>
  <si>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</si>
  <si>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</si>
  <si>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</si>
  <si>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</si>
  <si>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 xml:space="preserve"> Qty</t>
  </si>
  <si>
    <t>Top 5 country-2021</t>
  </si>
  <si>
    <t>Net_sales</t>
  </si>
  <si>
    <t>COGS</t>
  </si>
  <si>
    <t>Gross margin</t>
  </si>
  <si>
    <t>GM%</t>
  </si>
  <si>
    <t>20 Vs 21</t>
  </si>
  <si>
    <t>P &amp; L</t>
  </si>
  <si>
    <t>Fiscial Year</t>
  </si>
  <si>
    <t>Note:- 20 vs 21 is not part of pivot table</t>
  </si>
  <si>
    <t>All values in USD</t>
  </si>
  <si>
    <t>Fiscal_Year</t>
  </si>
  <si>
    <t>matrics</t>
  </si>
  <si>
    <t>All Values in USD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</si>
  <si>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</si>
  <si>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</si>
  <si>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</si>
  <si>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</si>
  <si>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</si>
  <si>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</si>
  <si>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</si>
  <si>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</si>
  <si>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</si>
  <si>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</si>
  <si>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</si>
  <si>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</si>
  <si>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</si>
  <si>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</si>
  <si>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</si>
  <si>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</si>
  <si>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FY</t>
  </si>
  <si>
    <t>Quarters</t>
  </si>
  <si>
    <t>Fiscial Months</t>
  </si>
  <si>
    <t>Net_sales comparison</t>
  </si>
  <si>
    <t>21 vs 20</t>
  </si>
  <si>
    <t>20 vs 19</t>
  </si>
  <si>
    <t>Note:-Do Not Modify the Pivot Table</t>
  </si>
  <si>
    <t>for Market</t>
  </si>
  <si>
    <t>sub_zone</t>
  </si>
  <si>
    <t>By Quarters(Sub_Zone)</t>
  </si>
  <si>
    <t>ANZ</t>
  </si>
  <si>
    <t>NA</t>
  </si>
  <si>
    <t>NE</t>
  </si>
  <si>
    <t>ROA</t>
  </si>
  <si>
    <t>SE</t>
  </si>
  <si>
    <t>Sub_zone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</si>
</sst>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7">
    <numFmt numFmtId="164" formatCode="0.0%;\-0.0%;0.0%"/>
    <numFmt numFmtId="165" formatCode="0.0,,&quot;M&quot;"/>
    <numFmt numFmtId="166" formatCode="0.00%;\-0.00%;0.00%"/>
    <numFmt numFmtId="167" formatCode="#.#0,\ &quot;K&quot;"/>
    <numFmt numFmtId="168" formatCode="0.0%"/>
    <numFmt numFmtId="169" formatCode="#,#00.0,,&quot;M&quot;"/>
    <numFmt numFmtId="172" formatCode="#,##0.0,,&quot;M&quot;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Avenir next LT Pro"/>
    </font>
    <font>
      <b/>
      <sz val="12"/>
      <color theme="7" tint="-0.249977111117893"/>
      <name val="Avenir next LT Pro"/>
    </font>
    <font>
      <b/>
      <sz val="14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</font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2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33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0" fillId="0" borderId="0" xfId="0" applyAlignment="1">
      <alignment horizontal="center"/>
    </xf>
    <xf numFmtId="9" fontId="1" fillId="0" borderId="0" xfId="1" applyFont="1" applyBorder="1"/>
    <xf numFmtId="0" fontId="6" fillId="0" borderId="0" xfId="0" pivotButton="1" applyFont="1"/>
    <xf numFmtId="0" fontId="6" fillId="0" borderId="0" xfId="0" applyFont="1"/>
    <xf numFmtId="0" fontId="6" fillId="0" borderId="0" xfId="0" applyFont="1" applyAlignment="1">
      <alignment horizontal="left"/>
    </xf>
    <xf numFmtId="168" fontId="6" fillId="0" borderId="0" xfId="0" applyNumberFormat="1" applyFont="1"/>
    <xf numFmtId="169" fontId="6" fillId="0" borderId="0" xfId="0" applyNumberFormat="1" applyFont="1"/>
    <xf numFmtId="0" fontId="0" fillId="0" borderId="0" xfId="0" pivotButton="1"/>
    <xf numFmtId="0" fontId="7" fillId="0" borderId="1" xfId="0" applyFont="1" applyBorder="1" applyAlignment="1">
      <alignment horizontal="center"/>
    </xf>
    <xf numFmtId="168" fontId="6" fillId="0" borderId="0" xfId="1" applyNumberFormat="1" applyFont="1" applyBorder="1"/>
    <xf numFmtId="0" fontId="8" fillId="0" borderId="0" xfId="0" applyFont="1"/>
    <xf numFmtId="165" fontId="6" fillId="0" borderId="0" xfId="0" applyNumberFormat="1" applyFont="1"/>
    <xf numFmtId="0" fontId="9" fillId="0" borderId="0" xfId="0" applyFont="1"/>
    <xf numFmtId="164" fontId="6" fillId="0" borderId="0" xfId="0" applyNumberFormat="1" applyFont="1"/>
    <xf numFmtId="167" fontId="6" fillId="0" borderId="0" xfId="0" applyNumberFormat="1" applyFont="1"/>
    <xf numFmtId="0" fontId="10" fillId="0" borderId="0" xfId="0" applyFont="1"/>
    <xf numFmtId="0" fontId="6" fillId="0" borderId="2" xfId="0" applyFont="1" applyBorder="1" applyAlignment="1">
      <alignment horizontal="left"/>
    </xf>
    <xf numFmtId="0" fontId="6" fillId="0" borderId="0" xfId="0" pivotButton="1" applyFont="1" applyAlignment="1">
      <alignment horizontal="center"/>
    </xf>
    <xf numFmtId="0" fontId="6" fillId="0" borderId="0" xfId="0" applyFont="1" applyAlignment="1">
      <alignment horizontal="center"/>
    </xf>
    <xf numFmtId="165" fontId="6" fillId="0" borderId="0" xfId="0" applyNumberFormat="1" applyFont="1" applyAlignment="1">
      <alignment horizontal="center"/>
    </xf>
    <xf numFmtId="166" fontId="0" fillId="0" borderId="0" xfId="0" applyNumberFormat="1" applyAlignment="1">
      <alignment horizontal="center"/>
    </xf>
    <xf numFmtId="164" fontId="6" fillId="0" borderId="0" xfId="0" applyNumberFormat="1" applyFont="1" applyAlignment="1">
      <alignment horizontal="center"/>
    </xf>
    <xf numFmtId="165" fontId="6" fillId="0" borderId="2" xfId="0" applyNumberFormat="1" applyFont="1" applyBorder="1" applyAlignment="1">
      <alignment horizontal="center"/>
    </xf>
    <xf numFmtId="164" fontId="6" fillId="0" borderId="2" xfId="0" applyNumberFormat="1" applyFont="1" applyBorder="1" applyAlignment="1">
      <alignment horizontal="center"/>
    </xf>
    <xf numFmtId="0" fontId="7" fillId="0" borderId="0" xfId="0" applyFont="1"/>
    <xf numFmtId="0" fontId="11" fillId="0" borderId="0" xfId="0" applyFont="1"/>
    <xf numFmtId="0" fontId="10" fillId="0" borderId="0" xfId="0" applyFont="1" applyAlignment="1">
      <alignment wrapText="1"/>
    </xf>
    <xf numFmtId="172" fontId="6" fillId="0" borderId="0" xfId="0" applyNumberFormat="1" applyFont="1"/>
  </cellXfs>
  <cellStyles count="2">
    <cellStyle name="Normal" xfId="0" builtinId="0"/>
    <cellStyle name="Percent" xfId="1" builtinId="5"/>
  </cellStyles>
  <dxfs count="480"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b/>
      </font>
    </dxf>
    <dxf>
      <font>
        <b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b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b/>
      </font>
    </dxf>
    <dxf>
      <font>
        <b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68" formatCode="0.0%"/>
    </dxf>
    <dxf>
      <numFmt numFmtId="168" formatCode="0.0%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2" formatCode="#,##0.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2" formatCode="#,##0.0,,&quot;M&quot;"/>
    </dxf>
    <dxf>
      <numFmt numFmtId="171" formatCode="#,#00.00,,&quot;M&quot;"/>
    </dxf>
    <dxf>
      <numFmt numFmtId="172" formatCode="#,##0.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numFmt numFmtId="171" formatCode="#,#00.00,,&quot;M&quot;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b/>
      </font>
    </dxf>
    <dxf>
      <font>
        <b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b/>
      </font>
    </dxf>
    <dxf>
      <font>
        <b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b/>
      </font>
    </dxf>
    <dxf>
      <font>
        <b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alignment horizontal="center"/>
    </dxf>
    <dxf>
      <alignment horizontal="center"/>
    </dxf>
    <dxf>
      <alignment horizontal="center"/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family val="2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auto="1"/>
        </top>
      </border>
    </dxf>
    <dxf>
      <border>
        <bottom style="thin">
          <color auto="1"/>
        </bottom>
      </border>
    </dxf>
    <dxf>
      <border>
        <left/>
        <vertical/>
        <horizontal style="thin">
          <color auto="1"/>
        </horizontal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5" defaultTableStyle="TableStyleMedium2" defaultPivotStyle="PivotStyleLight16">
    <tableStyle name="Atilq" table="0" count="4" xr9:uid="{D28F6573-B69F-41D0-B860-03059186D4CE}">
      <tableStyleElement type="wholeTable" dxfId="479"/>
      <tableStyleElement type="headerRow" dxfId="478"/>
      <tableStyleElement type="pageFieldLabels" dxfId="477"/>
      <tableStyleElement type="pageFieldValues" dxfId="476"/>
    </tableStyle>
    <tableStyle name="PivotTable Style 1" table="0" count="1" xr9:uid="{27CB3542-63C7-4376-A3FA-3AAA50B0B605}">
      <tableStyleElement type="pageFieldLabels" dxfId="475"/>
    </tableStyle>
    <tableStyle name="PivotTable Style 2" table="0" count="1" xr9:uid="{1D1DA18D-D246-49B8-97A9-32853A084DD7}">
      <tableStyleElement type="lastColumn" dxfId="474"/>
    </tableStyle>
    <tableStyle name="PivotTable Style 3" table="0" count="1" xr9:uid="{EA9CB3FC-3719-4975-BA50-BF9BA73CCA72}">
      <tableStyleElement type="pageFieldValues" dxfId="473"/>
    </tableStyle>
    <tableStyle name="PivotTable Style 4" table="0" count="4" xr9:uid="{996993FB-2123-4200-8676-BA75C137CC25}">
      <tableStyleElement type="wholeTable" dxfId="472"/>
      <tableStyleElement type="headerRow" dxfId="471"/>
      <tableStyleElement type="pageFieldLabels" dxfId="470"/>
      <tableStyleElement type="pageFieldValues" dxfId="469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.xml"/><Relationship Id="rId18" Type="http://schemas.openxmlformats.org/officeDocument/2006/relationships/pivotCacheDefinition" Target="pivotCache/pivotCacheDefinition6.xml"/><Relationship Id="rId26" Type="http://schemas.openxmlformats.org/officeDocument/2006/relationships/pivotCacheDefinition" Target="pivotCache/pivotCacheDefinition14.xml"/><Relationship Id="rId39" Type="http://schemas.openxmlformats.org/officeDocument/2006/relationships/customXml" Target="../customXml/item4.xml"/><Relationship Id="rId21" Type="http://schemas.openxmlformats.org/officeDocument/2006/relationships/pivotCacheDefinition" Target="pivotCache/pivotCacheDefinition9.xml"/><Relationship Id="rId34" Type="http://schemas.openxmlformats.org/officeDocument/2006/relationships/powerPivotData" Target="model/item.data"/><Relationship Id="rId42" Type="http://schemas.openxmlformats.org/officeDocument/2006/relationships/customXml" Target="../customXml/item7.xml"/><Relationship Id="rId47" Type="http://schemas.openxmlformats.org/officeDocument/2006/relationships/customXml" Target="../customXml/item12.xml"/><Relationship Id="rId50" Type="http://schemas.openxmlformats.org/officeDocument/2006/relationships/customXml" Target="../customXml/item15.xml"/><Relationship Id="rId55" Type="http://schemas.openxmlformats.org/officeDocument/2006/relationships/customXml" Target="../customXml/item20.xml"/><Relationship Id="rId63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4.xml"/><Relationship Id="rId20" Type="http://schemas.openxmlformats.org/officeDocument/2006/relationships/pivotCacheDefinition" Target="pivotCache/pivotCacheDefinition8.xml"/><Relationship Id="rId29" Type="http://schemas.openxmlformats.org/officeDocument/2006/relationships/theme" Target="theme/theme1.xml"/><Relationship Id="rId41" Type="http://schemas.openxmlformats.org/officeDocument/2006/relationships/customXml" Target="../customXml/item6.xml"/><Relationship Id="rId54" Type="http://schemas.openxmlformats.org/officeDocument/2006/relationships/customXml" Target="../customXml/item19.xml"/><Relationship Id="rId62" Type="http://schemas.openxmlformats.org/officeDocument/2006/relationships/customXml" Target="../customXml/item27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12.xml"/><Relationship Id="rId32" Type="http://schemas.openxmlformats.org/officeDocument/2006/relationships/sharedStrings" Target="sharedStrings.xml"/><Relationship Id="rId37" Type="http://schemas.openxmlformats.org/officeDocument/2006/relationships/customXml" Target="../customXml/item2.xml"/><Relationship Id="rId40" Type="http://schemas.openxmlformats.org/officeDocument/2006/relationships/customXml" Target="../customXml/item5.xml"/><Relationship Id="rId45" Type="http://schemas.openxmlformats.org/officeDocument/2006/relationships/customXml" Target="../customXml/item10.xml"/><Relationship Id="rId53" Type="http://schemas.openxmlformats.org/officeDocument/2006/relationships/customXml" Target="../customXml/item18.xml"/><Relationship Id="rId58" Type="http://schemas.openxmlformats.org/officeDocument/2006/relationships/customXml" Target="../customXml/item23.xml"/><Relationship Id="rId66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3.xml"/><Relationship Id="rId23" Type="http://schemas.openxmlformats.org/officeDocument/2006/relationships/pivotCacheDefinition" Target="pivotCache/pivotCacheDefinition11.xml"/><Relationship Id="rId28" Type="http://schemas.openxmlformats.org/officeDocument/2006/relationships/pivotCacheDefinition" Target="pivotCache/pivotCacheDefinition16.xml"/><Relationship Id="rId36" Type="http://schemas.openxmlformats.org/officeDocument/2006/relationships/customXml" Target="../customXml/item1.xml"/><Relationship Id="rId49" Type="http://schemas.openxmlformats.org/officeDocument/2006/relationships/customXml" Target="../customXml/item14.xml"/><Relationship Id="rId57" Type="http://schemas.openxmlformats.org/officeDocument/2006/relationships/customXml" Target="../customXml/item22.xml"/><Relationship Id="rId61" Type="http://schemas.openxmlformats.org/officeDocument/2006/relationships/customXml" Target="../customXml/item26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7.xml"/><Relationship Id="rId31" Type="http://schemas.openxmlformats.org/officeDocument/2006/relationships/styles" Target="styles.xml"/><Relationship Id="rId44" Type="http://schemas.openxmlformats.org/officeDocument/2006/relationships/customXml" Target="../customXml/item9.xml"/><Relationship Id="rId52" Type="http://schemas.openxmlformats.org/officeDocument/2006/relationships/customXml" Target="../customXml/item17.xml"/><Relationship Id="rId60" Type="http://schemas.openxmlformats.org/officeDocument/2006/relationships/customXml" Target="../customXml/item25.xml"/><Relationship Id="rId65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2.xml"/><Relationship Id="rId22" Type="http://schemas.openxmlformats.org/officeDocument/2006/relationships/pivotCacheDefinition" Target="pivotCache/pivotCacheDefinition10.xml"/><Relationship Id="rId27" Type="http://schemas.openxmlformats.org/officeDocument/2006/relationships/pivotCacheDefinition" Target="pivotCache/pivotCacheDefinition15.xml"/><Relationship Id="rId30" Type="http://schemas.openxmlformats.org/officeDocument/2006/relationships/connections" Target="connections.xml"/><Relationship Id="rId35" Type="http://schemas.openxmlformats.org/officeDocument/2006/relationships/calcChain" Target="calcChain.xml"/><Relationship Id="rId43" Type="http://schemas.openxmlformats.org/officeDocument/2006/relationships/customXml" Target="../customXml/item8.xml"/><Relationship Id="rId48" Type="http://schemas.openxmlformats.org/officeDocument/2006/relationships/customXml" Target="../customXml/item13.xml"/><Relationship Id="rId56" Type="http://schemas.openxmlformats.org/officeDocument/2006/relationships/customXml" Target="../customXml/item21.xml"/><Relationship Id="rId64" Type="http://schemas.openxmlformats.org/officeDocument/2006/relationships/customXml" Target="../customXml/item29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6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5.xml"/><Relationship Id="rId25" Type="http://schemas.openxmlformats.org/officeDocument/2006/relationships/pivotCacheDefinition" Target="pivotCache/pivotCacheDefinition13.xml"/><Relationship Id="rId33" Type="http://schemas.openxmlformats.org/officeDocument/2006/relationships/sheetMetadata" Target="metadata.xml"/><Relationship Id="rId38" Type="http://schemas.openxmlformats.org/officeDocument/2006/relationships/customXml" Target="../customXml/item3.xml"/><Relationship Id="rId46" Type="http://schemas.openxmlformats.org/officeDocument/2006/relationships/customXml" Target="../customXml/item11.xml"/><Relationship Id="rId59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73058449072" backgroundQuery="1" createdVersion="8" refreshedVersion="8" minRefreshableVersion="3" recordCount="0" supportSubquery="1" supportAdvancedDrill="1" xr:uid="{6F4979BF-39C8-48D7-96BB-EE9740962FB4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_19]" caption="Net_sales_19" numFmtId="0" hierarchy="36" level="32767"/>
    <cacheField name="[Measures].[Net_sales_20]" caption="Net_sales_20" numFmtId="0" hierarchy="37" level="32767"/>
    <cacheField name="[Measures].[Net_sales_21]" caption="Net_sales_21" numFmtId="0" hierarchy="38" level="32767"/>
    <cacheField name="[Measures].[2021-Target]" caption="2021-Target" numFmtId="0" hierarchy="41" level="32767"/>
    <cacheField name="[Measures].[%]" caption="%" numFmtId="0" hierarchy="4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 oneField="1">
      <fieldsUsage count="1">
        <fieldUsage x="3"/>
      </fieldsUsage>
    </cacheHierarchy>
    <cacheHierarchy uniqueName="[Measures].[Net_sales_20]" caption="Net_sales_20" measure="1" displayFolder="" measureGroup="fact_sales_monthly" count="0" oneField="1">
      <fieldsUsage count="1">
        <fieldUsage x="4"/>
      </fieldsUsage>
    </cacheHierarchy>
    <cacheHierarchy uniqueName="[Measures].[Net_sales_21]" caption="Net_sales_21" measure="1" displayFolder="" measureGroup="fact_sales_monthly" count="0" oneField="1">
      <fieldsUsage count="1">
        <fieldUsage x="5"/>
      </fieldsUsage>
    </cacheHierarchy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77003472221" backgroundQuery="1" createdVersion="8" refreshedVersion="8" minRefreshableVersion="3" recordCount="0" supportSubquery="1" supportAdvancedDrill="1" xr:uid="{5D99552F-FD45-4521-8B74-206C44434FC7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5" level="32767"/>
    <cacheField name="[Measures].[COGS]" caption="COGS" numFmtId="0" hierarchy="43" level="32767"/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%]" caption="GM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85523726854" backgroundQuery="1" createdVersion="8" refreshedVersion="8" minRefreshableVersion="3" recordCount="0" supportSubquery="1" supportAdvancedDrill="1" xr:uid="{012A9733-8AA6-402A-AE44-C274C22A55E2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5" level="32767"/>
    <cacheField name="[Measures].[COGS]" caption="COGS" numFmtId="0" hierarchy="43" level="32767"/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%]" caption="GM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8559710648" backgroundQuery="1" createdVersion="8" refreshedVersion="8" minRefreshableVersion="3" recordCount="0" supportSubquery="1" supportAdvancedDrill="1" xr:uid="{A8BC1BF4-095F-4055-BBBD-FF76C578AEBF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5" level="32767"/>
    <cacheField name="[Measures].[COGS]" caption="COGS" numFmtId="0" hierarchy="43" level="32767"/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%]" caption="GM%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908992939818" backgroundQuery="1" createdVersion="8" refreshedVersion="8" minRefreshableVersion="3" recordCount="0" supportSubquery="1" supportAdvancedDrill="1" xr:uid="{37E302B2-C41C-46DB-B9E9-85884117BD4D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Measures].[Net_sales]" caption="Net_sales" numFmtId="0" hierarchy="35" level="32767"/>
    <cacheField name="[Measures].[COGS]" caption="COGS" numFmtId="0" hierarchy="43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4" level="32767"/>
    <cacheField name="[Measures].[GM%]" caption="GM%" numFmtId="0" hierarchy="45" level="32767"/>
    <cacheField name="[dim_market].[sub_zone].[sub_zone]" caption="sub_zone" numFmtId="0" hierarchy="12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 oneField="1">
      <fieldsUsage count="1">
        <fieldUsage x="1"/>
      </fieldsUsage>
    </cacheHierarchy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 oneField="1">
      <fieldsUsage count="1">
        <fieldUsage x="2"/>
      </fieldsUsage>
    </cacheHierarchy>
    <cacheHierarchy uniqueName="[Measures].[Gross margin]" caption="Gross margin" measure="1" displayFolder="" measureGroup="dim_customer" count="0" oneField="1">
      <fieldsUsage count="1">
        <fieldUsage x="4"/>
      </fieldsUsage>
    </cacheHierarchy>
    <cacheHierarchy uniqueName="[Measures].[GM%]" caption="GM%" measure="1" displayFolder="" measureGroup="dim_customer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913602083332" backgroundQuery="1" createdVersion="8" refreshedVersion="8" minRefreshableVersion="3" recordCount="0" supportSubquery="1" supportAdvancedDrill="1" xr:uid="{4D4DBCD7-4A3B-4CE9-A88E-928952C3A667}">
  <cacheSource type="external" connectionId="9"/>
  <cacheFields count="4"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Measures].[GM%]" caption="GM%" numFmtId="0" hierarchy="45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914294675924" backgroundQuery="1" createdVersion="8" refreshedVersion="8" minRefreshableVersion="3" recordCount="0" supportSubquery="1" supportAdvancedDrill="1" xr:uid="{D523D6D9-548D-4A5F-B876-412EA382EB4D}">
  <cacheSource type="external" connectionId="9"/>
  <cacheFields count="4"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Measures].[GM%]" caption="GM%" numFmtId="0" hierarchy="45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91505358796" backgroundQuery="1" createdVersion="8" refreshedVersion="8" minRefreshableVersion="3" recordCount="0" supportSubquery="1" supportAdvancedDrill="1" xr:uid="{24DBE076-DE25-411D-8739-6073381DB163}">
  <cacheSource type="external" connectionId="9"/>
  <cacheFields count="4"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Measures].[GM%]" caption="GM%" numFmtId="0" hierarchy="45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7306134259" backgroundQuery="1" createdVersion="8" refreshedVersion="8" minRefreshableVersion="3" recordCount="0" supportSubquery="1" supportAdvancedDrill="1" xr:uid="{084E4E49-423A-4248-965E-5F0BFCD1D318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_sales_19]" caption="Net_sales_19" numFmtId="0" hierarchy="36" level="32767"/>
    <cacheField name="[Measures].[Net_sales_20]" caption="Net_sales_20" numFmtId="0" hierarchy="37" level="32767"/>
    <cacheField name="[Measures].[Net_sales_21]" caption="Net_sales_21" numFmtId="0" hierarchy="38" level="32767"/>
    <cacheField name="[Measures].[21_vs_20]" caption="21_vs_20" numFmtId="0" hierarchy="39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 oneField="1">
      <fieldsUsage count="1">
        <fieldUsage x="4"/>
      </fieldsUsage>
    </cacheHierarchy>
    <cacheHierarchy uniqueName="[Measures].[Net_sales_20]" caption="Net_sales_20" measure="1" displayFolder="" measureGroup="fact_sales_monthly" count="0" oneField="1">
      <fieldsUsage count="1">
        <fieldUsage x="5"/>
      </fieldsUsage>
    </cacheHierarchy>
    <cacheHierarchy uniqueName="[Measures].[Net_sales_21]" caption="Net_sales_21" measure="1" displayFolder="" measureGroup="fact_sales_monthly" count="0" oneField="1">
      <fieldsUsage count="1">
        <fieldUsage x="6"/>
      </fieldsUsage>
    </cacheHierarchy>
    <cacheHierarchy uniqueName="[Measures].[21_vs_20]" caption="21_vs_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7306400463" backgroundQuery="1" createdVersion="8" refreshedVersion="8" minRefreshableVersion="3" recordCount="0" supportSubquery="1" supportAdvancedDrill="1" xr:uid="{3EE93107-2F82-438C-B23C-F91C74331224}">
  <cacheSource type="external" connectionId="9"/>
  <cacheFields count="7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_20]" caption="Net_sales_20" numFmtId="0" hierarchy="37" level="32767"/>
    <cacheField name="[Measures].[Net_sales_21]" caption="Net_sales_21" numFmtId="0" hierarchy="38" level="32767"/>
    <cacheField name="[Measures].[21_vs_20]" caption="21_vs_20" numFmtId="0" hierarchy="39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 oneField="1">
      <fieldsUsage count="1">
        <fieldUsage x="2"/>
      </fieldsUsage>
    </cacheHierarchy>
    <cacheHierarchy uniqueName="[Measures].[Net_sales_21]" caption="Net_sales_21" measure="1" displayFolder="" measureGroup="fact_sales_monthly" count="0" oneField="1">
      <fieldsUsage count="1">
        <fieldUsage x="3"/>
      </fieldsUsage>
    </cacheHierarchy>
    <cacheHierarchy uniqueName="[Measures].[21_vs_20]" caption="21_vs_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73066319447" backgroundQuery="1" createdVersion="8" refreshedVersion="8" minRefreshableVersion="3" recordCount="0" supportSubquery="1" supportAdvancedDrill="1" xr:uid="{DFEC6ABC-3EAA-4C46-9659-07B0B53D6590}">
  <cacheSource type="external" connectionId="9"/>
  <cacheFields count="7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Measures].[Net_sales_20]" caption="Net_sales_20" numFmtId="0" hierarchy="37" level="32767"/>
    <cacheField name="[Measures].[Net_sales_21]" caption="Net_sales_21" numFmtId="0" hierarchy="38" level="32767"/>
    <cacheField name="[Measures].[21_vs_20]" caption="21_vs_20" numFmtId="0" hierarchy="39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 oneField="1">
      <fieldsUsage count="1">
        <fieldUsage x="2"/>
      </fieldsUsage>
    </cacheHierarchy>
    <cacheHierarchy uniqueName="[Measures].[Net_sales_21]" caption="Net_sales_21" measure="1" displayFolder="" measureGroup="fact_sales_monthly" count="0" oneField="1">
      <fieldsUsage count="1">
        <fieldUsage x="3"/>
      </fieldsUsage>
    </cacheHierarchy>
    <cacheHierarchy uniqueName="[Measures].[21_vs_20]" caption="21_vs_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73068981479" backgroundQuery="1" createdVersion="8" refreshedVersion="8" minRefreshableVersion="3" recordCount="0" supportSubquery="1" supportAdvancedDrill="1" xr:uid="{046765D5-46BD-415C-A307-767064E5A0A1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3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7307164352" backgroundQuery="1" createdVersion="8" refreshedVersion="8" minRefreshableVersion="3" recordCount="0" supportSubquery="1" supportAdvancedDrill="1" xr:uid="{2D52A550-8D1B-44F1-A4EC-96CD2DB95C88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34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73074421298" backgroundQuery="1" createdVersion="8" refreshedVersion="8" minRefreshableVersion="3" recordCount="0" supportSubquery="1" supportAdvancedDrill="1" xr:uid="{708B9730-43A8-4EA0-BC8A-93532367449C}">
  <cacheSource type="external" connectionId="9"/>
  <cacheFields count="7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_20]" caption="Net_sales_20" numFmtId="0" hierarchy="37" level="32767"/>
    <cacheField name="[Measures].[Net_sales_21]" caption="Net_sales_21" numFmtId="0" hierarchy="38" level="32767"/>
    <cacheField name="[Measures].[21_vs_20]" caption="21_vs_20" numFmtId="0" hierarchy="39" level="32767"/>
    <cacheField name="[dim_product].[product].[product]" caption="product" numFmtId="0" hierarchy="18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 oneField="1">
      <fieldsUsage count="1">
        <fieldUsage x="2"/>
      </fieldsUsage>
    </cacheHierarchy>
    <cacheHierarchy uniqueName="[Measures].[Net_sales_21]" caption="Net_sales_21" measure="1" displayFolder="" measureGroup="fact_sales_monthly" count="0" oneField="1">
      <fieldsUsage count="1">
        <fieldUsage x="3"/>
      </fieldsUsage>
    </cacheHierarchy>
    <cacheHierarchy uniqueName="[Measures].[21_vs_20]" caption="21_vs_20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73077083331" backgroundQuery="1" createdVersion="8" refreshedVersion="8" minRefreshableVersion="3" recordCount="0" supportSubquery="1" supportAdvancedDrill="1" xr:uid="{C23742F4-0DFE-403E-BCB5-404CE5AF2547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Measures].[Net_sales_21]" caption="Net_sales_21" numFmtId="0" hierarchy="38" level="32767"/>
    <cacheField name="[dim_product].[product].[product]" caption="product" numFmtId="0" hierarchy="18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 oneField="1">
      <fieldsUsage count="1">
        <fieldUsage x="1"/>
      </fieldsUsage>
    </cacheHierarchy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31.673079398148" backgroundQuery="1" createdVersion="8" refreshedVersion="8" minRefreshableVersion="3" recordCount="0" supportSubquery="1" supportAdvancedDrill="1" xr:uid="{48C202A8-5FC2-4C68-A235-605832A462EA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5" level="32767"/>
    <cacheField name="[Measures].[COGS]" caption="COGS" numFmtId="0" hierarchy="43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_vs_20]" caption="21_vs_20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dim_customer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%]" caption="GM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31C884-3F85-4B7A-B879-1B047ED98CDC}" name="PivotTable1" cacheId="0" applyNumberFormats="0" applyBorderFormats="0" applyFontFormats="0" applyPatternFormats="0" applyAlignmentFormats="0" applyWidthHeightFormats="1" dataCaption="Values" tag="65ab97d3-0916-472c-82f7-88a0712f69dd" updatedVersion="8" minRefreshableVersion="3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5"/>
    <dataField fld="7" subtotal="count" baseField="0" baseItem="0"/>
  </dataFields>
  <formats count="9">
    <format dxfId="468">
      <pivotArea field="0" type="button" dataOnly="0" labelOnly="1" outline="0" axis="axisPage" fieldPosition="0"/>
    </format>
    <format dxfId="467">
      <pivotArea outline="0" collapsedLevelsAreSubtotals="1" fieldPosition="0">
        <references count="1">
          <reference field="4294967294" count="4" selected="0">
            <x v="0"/>
            <x v="1"/>
            <x v="2"/>
            <x v="3"/>
          </reference>
        </references>
      </pivotArea>
    </format>
    <format dxfId="466">
      <pivotArea field="1" type="button" dataOnly="0" labelOnly="1" outline="0" axis="axisRow" fieldPosition="0"/>
    </format>
    <format dxfId="465">
      <pivotArea dataOnly="0" labelOnly="1" fieldPosition="0">
        <references count="1">
          <reference field="1" count="0"/>
        </references>
      </pivotArea>
    </format>
    <format dxfId="464">
      <pivotArea dataOnly="0" labelOnly="1" grandRow="1" outline="0" fieldPosition="0"/>
    </format>
    <format dxfId="4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2">
      <pivotArea field="1" type="button" dataOnly="0" labelOnly="1" outline="0" axis="axisRow" fieldPosition="0"/>
    </format>
    <format dxfId="46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460">
      <pivotArea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275FE3-8B4A-4282-B92B-86C6E3356A1C}" name="PivotTable2" cacheId="11" dataOnRows="1" applyNumberFormats="0" applyBorderFormats="0" applyFontFormats="0" applyPatternFormats="0" applyAlignmentFormats="0" applyWidthHeightFormats="1" dataCaption="matrics" tag="03184437-cc1a-4fa5-940e-79a86e9c6585" updatedVersion="8" minRefreshableVersion="3" subtotalHiddenItems="1" rowGrandTotals="0" itemPrintTitles="1" createdVersion="8" indent="0" outline="1" outlineData="1" multipleFieldFilters="0" rowHeaderCaption="Customer" colHeaderCaption="Quarters">
  <location ref="B26:O32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10" hier="7" name="[dim_date].[FY].&amp;[2020]" cap="2020"/>
  </pageFields>
  <dataFields count="4">
    <dataField fld="3" subtotal="count" baseField="0" baseItem="0" numFmtId="169"/>
    <dataField fld="4" subtotal="count" baseField="0" baseItem="0" numFmtId="169"/>
    <dataField fld="5" subtotal="count" baseField="0" baseItem="0" numFmtId="169"/>
    <dataField fld="6" subtotal="count" baseField="0" baseItem="0" numFmtId="168"/>
  </dataFields>
  <formats count="8">
    <format dxfId="386">
      <pivotArea type="all" dataOnly="0" outline="0" fieldPosition="0"/>
    </format>
    <format dxfId="385">
      <pivotArea outline="0" collapsedLevelsAreSubtotals="1" fieldPosition="0"/>
    </format>
    <format dxfId="384">
      <pivotArea type="origin" dataOnly="0" labelOnly="1" outline="0" fieldPosition="0"/>
    </format>
    <format dxfId="383">
      <pivotArea type="topRight" dataOnly="0" labelOnly="1" outline="0" fieldPosition="0"/>
    </format>
    <format dxfId="382">
      <pivotArea field="-2" type="button" dataOnly="0" labelOnly="1" outline="0" axis="axisRow" fieldPosition="0"/>
    </format>
    <format dxfId="3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0">
      <pivotArea dataOnly="0" labelOnly="1" fieldPosition="0">
        <references count="1">
          <reference field="9" count="0"/>
        </references>
      </pivotArea>
    </format>
    <format dxfId="379">
      <pivotArea dataOnly="0" labelOnly="1" grandCol="1" outline="0" fieldPosition="0"/>
    </format>
  </formats>
  <conditionalFormats count="4"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0C88CE-37B7-484E-B3E8-338CB755F551}" name="PivotTable1" cacheId="9" dataOnRows="1" applyNumberFormats="0" applyBorderFormats="0" applyFontFormats="0" applyPatternFormats="0" applyAlignmentFormats="0" applyWidthHeightFormats="1" dataCaption="matrics" tag="dd21f970-0311-4f87-bf81-b13237216d91" updatedVersion="8" minRefreshableVersion="3" subtotalHiddenItems="1" rowGrandTotals="0" itemPrintTitles="1" createdVersion="8" indent="0" outline="1" outlineData="1" multipleFieldFilters="0" rowHeaderCaption="Customer" colHeaderCaption="Quarters">
  <location ref="B10:O1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10" hier="7" name="[dim_date].[FY].&amp;[2019]" cap="2019"/>
  </pageFields>
  <dataFields count="4">
    <dataField fld="3" subtotal="count" baseField="0" baseItem="0" numFmtId="169"/>
    <dataField fld="4" subtotal="count" baseField="0" baseItem="0" numFmtId="169"/>
    <dataField fld="5" subtotal="count" baseField="0" baseItem="0" numFmtId="169"/>
    <dataField fld="6" subtotal="count" baseField="0" baseItem="0" numFmtId="168"/>
  </dataFields>
  <formats count="8">
    <format dxfId="394">
      <pivotArea type="all" dataOnly="0" outline="0" fieldPosition="0"/>
    </format>
    <format dxfId="393">
      <pivotArea outline="0" collapsedLevelsAreSubtotals="1" fieldPosition="0"/>
    </format>
    <format dxfId="392">
      <pivotArea type="origin" dataOnly="0" labelOnly="1" outline="0" fieldPosition="0"/>
    </format>
    <format dxfId="391">
      <pivotArea type="topRight" dataOnly="0" labelOnly="1" outline="0" fieldPosition="0"/>
    </format>
    <format dxfId="390">
      <pivotArea field="-2" type="button" dataOnly="0" labelOnly="1" outline="0" axis="axisRow" fieldPosition="0"/>
    </format>
    <format dxfId="3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8">
      <pivotArea dataOnly="0" labelOnly="1" fieldPosition="0">
        <references count="1">
          <reference field="9" count="0"/>
        </references>
      </pivotArea>
    </format>
    <format dxfId="387">
      <pivotArea dataOnly="0" labelOnly="1" grandCol="1" outline="0" fieldPosition="0"/>
    </format>
  </formats>
  <conditionalFormats count="4"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EC44C3-A3D7-46AF-8651-A5EFC338566A}" name="PivotTable3" cacheId="10" dataOnRows="1" applyNumberFormats="0" applyBorderFormats="0" applyFontFormats="0" applyPatternFormats="0" applyAlignmentFormats="0" applyWidthHeightFormats="1" dataCaption="matrics" tag="3b6951ac-2a06-4ac6-8ef8-ef580bd1319d" updatedVersion="8" minRefreshableVersion="3" subtotalHiddenItems="1" rowGrandTotals="0" itemPrintTitles="1" createdVersion="8" indent="0" outline="1" outlineData="1" multipleFieldFilters="0" rowHeaderCaption="Customer" colHeaderCaption="Quarters">
  <location ref="B43:O4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7" hier="1" name="[dim_customer].[customer].[All]" cap="All"/>
    <pageField fld="10" hier="7" name="[dim_date].[FY].&amp;[2021]" cap="2021"/>
  </pageFields>
  <dataFields count="4">
    <dataField fld="3" subtotal="count" baseField="0" baseItem="0" numFmtId="169"/>
    <dataField fld="4" subtotal="count" baseField="0" baseItem="0" numFmtId="169"/>
    <dataField fld="5" subtotal="count" baseField="0" baseItem="0" numFmtId="169"/>
    <dataField fld="6" subtotal="count" baseField="0" baseItem="0" numFmtId="168"/>
  </dataFields>
  <formats count="8">
    <format dxfId="402">
      <pivotArea type="all" dataOnly="0" outline="0" fieldPosition="0"/>
    </format>
    <format dxfId="401">
      <pivotArea outline="0" collapsedLevelsAreSubtotals="1" fieldPosition="0"/>
    </format>
    <format dxfId="400">
      <pivotArea type="origin" dataOnly="0" labelOnly="1" outline="0" fieldPosition="0"/>
    </format>
    <format dxfId="399">
      <pivotArea type="topRight" dataOnly="0" labelOnly="1" outline="0" fieldPosition="0"/>
    </format>
    <format dxfId="398">
      <pivotArea field="-2" type="button" dataOnly="0" labelOnly="1" outline="0" axis="axisRow" fieldPosition="0"/>
    </format>
    <format dxfId="3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6">
      <pivotArea dataOnly="0" labelOnly="1" fieldPosition="0">
        <references count="1">
          <reference field="9" count="0"/>
        </references>
      </pivotArea>
    </format>
    <format dxfId="395">
      <pivotArea dataOnly="0" labelOnly="1" grandCol="1" outline="0" fieldPosition="0"/>
    </format>
  </formats>
  <conditionalFormats count="4"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10FE5D-3481-49A9-AE16-37D9AB542587}" name="PivotTable1" cacheId="63" applyNumberFormats="0" applyBorderFormats="0" applyFontFormats="0" applyPatternFormats="0" applyAlignmentFormats="0" applyWidthHeightFormats="1" dataCaption="matrics" tag="dd21f970-0311-4f87-bf81-b13237216d91" updatedVersion="8" minRefreshableVersion="3" subtotalHiddenItems="1" rowGrandTotals="0" colGrandTotals="0" itemPrintTitles="1" createdVersion="8" indent="0" outline="1" outlineData="1" multipleFieldFilters="0" rowHeaderCaption="Market" colHeaderCaption="Fiscal_Year">
  <location ref="B7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6" hier="12" name="[dim_market].[sub_zone].[All]" cap="All"/>
    <pageField fld="3" hier="7" name="[dim_date].[FY].&amp;[2021]" cap="2021"/>
  </pageFields>
  <dataFields count="4">
    <dataField fld="1" subtotal="count" baseField="7" baseItem="0" numFmtId="172"/>
    <dataField fld="2" subtotal="count" baseField="7" baseItem="0" numFmtId="172"/>
    <dataField fld="4" subtotal="count" baseField="7" baseItem="0" numFmtId="172"/>
    <dataField fld="5" subtotal="count" baseField="3" baseItem="0" numFmtId="168"/>
  </dataFields>
  <formats count="11">
    <format dxfId="371">
      <pivotArea type="all" dataOnly="0" outline="0" fieldPosition="0"/>
    </format>
    <format dxfId="372">
      <pivotArea outline="0" collapsedLevelsAreSubtotals="1" fieldPosition="0"/>
    </format>
    <format dxfId="373">
      <pivotArea type="origin" dataOnly="0" labelOnly="1" outline="0" fieldPosition="0"/>
    </format>
    <format dxfId="374">
      <pivotArea field="3" type="button" dataOnly="0" labelOnly="1" outline="0" axis="axisPage" fieldPosition="2"/>
    </format>
    <format dxfId="375">
      <pivotArea type="topRight" dataOnly="0" labelOnly="1" outline="0" fieldPosition="0"/>
    </format>
    <format dxfId="376">
      <pivotArea field="-2" type="button" dataOnly="0" labelOnly="1" outline="0" axis="axisCol" fieldPosition="0"/>
    </format>
    <format dxfId="3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8">
      <pivotArea dataOnly="0" labelOnly="1" fieldPosition="0">
        <references count="1">
          <reference field="3" count="0"/>
        </references>
      </pivotArea>
    </format>
    <format dxfId="289">
      <pivotArea outline="0" fieldPosition="0">
        <references count="1">
          <reference field="4294967294" count="1">
            <x v="0"/>
          </reference>
        </references>
      </pivotArea>
    </format>
    <format dxfId="278">
      <pivotArea outline="0" fieldPosition="0">
        <references count="1">
          <reference field="4294967294" count="1">
            <x v="1"/>
          </reference>
        </references>
      </pivotArea>
    </format>
    <format dxfId="267">
      <pivotArea outline="0" fieldPosition="0">
        <references count="1">
          <reference field="4294967294" count="1">
            <x v="2"/>
          </reference>
        </references>
      </pivotArea>
    </format>
  </formats>
  <conditionalFormats count="7"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priority="7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6631FF-7290-4F3C-859E-F1C5593E76D9}" name="PivotTable3" cacheId="129" applyNumberFormats="0" applyBorderFormats="0" applyFontFormats="0" applyPatternFormats="0" applyAlignmentFormats="0" applyWidthHeightFormats="1" dataCaption="matrics" tag="dd21f970-0311-4f87-bf81-b13237216d91" updatedVersion="8" minRefreshableVersion="3" subtotalHiddenItems="1" rowGrandTotals="0" itemPrintTitles="1" createdVersion="8" indent="0" outline="1" outlineData="1" multipleFieldFilters="0" rowHeaderCaption="Sub_zone" colHeaderCaption="Quarters">
  <location ref="B33:G40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2" hier="7" name="[dim_date].[FY].&amp;[2021]" cap="2021"/>
  </pageFields>
  <dataFields count="1">
    <dataField fld="3" subtotal="count" baseField="0" baseItem="0" numFmtId="168"/>
  </dataFields>
  <formats count="7">
    <format dxfId="71">
      <pivotArea type="all" dataOnly="0" outline="0" fieldPosition="0"/>
    </format>
    <format dxfId="72">
      <pivotArea outline="0" collapsedLevelsAreSubtotals="1" fieldPosition="0"/>
    </format>
    <format dxfId="73">
      <pivotArea type="origin" dataOnly="0" labelOnly="1" outline="0" fieldPosition="0"/>
    </format>
    <format dxfId="74">
      <pivotArea type="topRight" dataOnly="0" labelOnly="1" outline="0" fieldPosition="0"/>
    </format>
    <format dxfId="75">
      <pivotArea field="-2" type="button" dataOnly="0" labelOnly="1" outline="0" axis="axisValues" fieldPosition="0"/>
    </format>
    <format dxfId="76">
      <pivotArea outline="0" fieldPosition="0">
        <references count="1">
          <reference field="4294967294" count="1">
            <x v="0"/>
          </reference>
        </references>
      </pivotArea>
    </format>
    <format dxfId="7">
      <pivotArea dataOnly="0" labelOnly="1" grandCol="1" outline="0" fieldPosition="0"/>
    </format>
  </formats>
  <conditionalFormats count="1">
    <conditionalFormat scope="field" priority="1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0" count="0" selected="0"/>
            <reference field="1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DBE1845-E7D4-47AD-8E2A-C7D7A6B87B24}" name="PivotTable2" cacheId="126" applyNumberFormats="0" applyBorderFormats="0" applyFontFormats="0" applyPatternFormats="0" applyAlignmentFormats="0" applyWidthHeightFormats="1" dataCaption="matrics" tag="dd21f970-0311-4f87-bf81-b13237216d91" updatedVersion="8" minRefreshableVersion="3" subtotalHiddenItems="1" rowGrandTotals="0" itemPrintTitles="1" createdVersion="8" indent="0" outline="1" outlineData="1" multipleFieldFilters="0" rowHeaderCaption="Sub_zone" colHeaderCaption="Quarters">
  <location ref="B20:G27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2" hier="7" name="[dim_date].[FY].&amp;[2020]" cap="2020"/>
  </pageFields>
  <dataFields count="1">
    <dataField fld="3" subtotal="count" baseField="0" baseItem="0" numFmtId="168"/>
  </dataFields>
  <formats count="7">
    <format dxfId="77">
      <pivotArea type="all" dataOnly="0" outline="0" fieldPosition="0"/>
    </format>
    <format dxfId="78">
      <pivotArea outline="0" collapsedLevelsAreSubtotals="1" fieldPosition="0"/>
    </format>
    <format dxfId="79">
      <pivotArea type="origin" dataOnly="0" labelOnly="1" outline="0" fieldPosition="0"/>
    </format>
    <format dxfId="80">
      <pivotArea type="topRight" dataOnly="0" labelOnly="1" outline="0" fieldPosition="0"/>
    </format>
    <format dxfId="81">
      <pivotArea field="-2" type="button" dataOnly="0" labelOnly="1" outline="0" axis="axisValues" fieldPosition="0"/>
    </format>
    <format dxfId="82">
      <pivotArea outline="0" fieldPosition="0">
        <references count="1">
          <reference field="4294967294" count="1">
            <x v="0"/>
          </reference>
        </references>
      </pivotArea>
    </format>
    <format dxfId="21">
      <pivotArea dataOnly="0" labelOnly="1" grandCol="1" outline="0" fieldPosition="0"/>
    </format>
  </formats>
  <conditionalFormats count="1">
    <conditionalFormat scope="field" priority="2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0" count="0" selected="0"/>
            <reference field="1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4F8F26-1FE9-439C-814B-4480726E36E8}" name="PivotTable1" cacheId="121" applyNumberFormats="0" applyBorderFormats="0" applyFontFormats="0" applyPatternFormats="0" applyAlignmentFormats="0" applyWidthHeightFormats="1" dataCaption="matrics" tag="dd21f970-0311-4f87-bf81-b13237216d91" updatedVersion="8" minRefreshableVersion="3" subtotalHiddenItems="1" rowGrandTotals="0" itemPrintTitles="1" createdVersion="8" indent="0" outline="1" outlineData="1" multipleFieldFilters="0" rowHeaderCaption="Sub_zone" colHeaderCaption="Quarters">
  <location ref="B7:G14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2" hier="7" name="[dim_date].[FY].&amp;[2019]" cap="2019"/>
  </pageFields>
  <dataFields count="1">
    <dataField fld="3" subtotal="count" baseField="0" baseItem="0" numFmtId="168"/>
  </dataFields>
  <formats count="7">
    <format dxfId="251">
      <pivotArea type="all" dataOnly="0" outline="0" fieldPosition="0"/>
    </format>
    <format dxfId="252">
      <pivotArea outline="0" collapsedLevelsAreSubtotals="1" fieldPosition="0"/>
    </format>
    <format dxfId="253">
      <pivotArea type="origin" dataOnly="0" labelOnly="1" outline="0" fieldPosition="0"/>
    </format>
    <format dxfId="254">
      <pivotArea type="topRight" dataOnly="0" labelOnly="1" outline="0" fieldPosition="0"/>
    </format>
    <format dxfId="255">
      <pivotArea field="-2" type="button" dataOnly="0" labelOnly="1" outline="0" axis="axisValues" fieldPosition="0"/>
    </format>
    <format dxfId="95">
      <pivotArea outline="0" fieldPosition="0">
        <references count="1">
          <reference field="4294967294" count="1">
            <x v="0"/>
          </reference>
        </references>
      </pivotArea>
    </format>
    <format dxfId="22">
      <pivotArea dataOnly="0" labelOnly="1" grandCol="1" outline="0" fieldPosition="0"/>
    </format>
  </formats>
  <conditionalFormats count="1">
    <conditionalFormat scope="field" priority="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0" count="0" selected="0"/>
            <reference field="1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D8099F-D646-43EE-8E0A-FF308B26EAA2}" name="PivotTable1" cacheId="1" applyNumberFormats="0" applyBorderFormats="0" applyFontFormats="0" applyPatternFormats="0" applyAlignmentFormats="0" applyWidthHeightFormats="1" dataCaption="Values" tag="9e0c5225-a952-4e7b-a024-0bfa25f3e984" updatedVersion="8" minRefreshableVersion="3" subtotalHiddenItems="1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13">
    <format dxfId="459">
      <pivotArea type="all" dataOnly="0" outline="0" fieldPosition="0"/>
    </format>
    <format dxfId="458">
      <pivotArea outline="0" collapsedLevelsAreSubtotals="1" fieldPosition="0"/>
    </format>
    <format dxfId="457">
      <pivotArea field="3" type="button" dataOnly="0" labelOnly="1" outline="0" axis="axisRow" fieldPosition="0"/>
    </format>
    <format dxfId="45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55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4">
      <pivotArea dataOnly="0" labelOnly="1" grandRow="1" outline="0" fieldPosition="0"/>
    </format>
    <format dxfId="4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2">
      <pivotArea grandRow="1" outline="0" collapsedLevelsAreSubtotals="1" fieldPosition="0"/>
    </format>
    <format dxfId="451">
      <pivotArea dataOnly="0" labelOnly="1" grandRow="1" outline="0" fieldPosition="0"/>
    </format>
    <format dxfId="450">
      <pivotArea grandRow="1" outline="0" collapsedLevelsAreSubtotals="1" fieldPosition="0"/>
    </format>
    <format dxfId="449">
      <pivotArea dataOnly="0" labelOnly="1" grandRow="1" outline="0" fieldPosition="0"/>
    </format>
    <format dxfId="448">
      <pivotArea outline="0" collapsedLevelsAreSubtotals="1" fieldPosition="0"/>
    </format>
    <format dxfId="4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6F636D-C0D1-4567-91F2-422DD6FE8DAA}" name="PivotTable1" cacheId="2" applyNumberFormats="0" applyBorderFormats="0" applyFontFormats="0" applyPatternFormats="0" applyAlignmentFormats="0" applyWidthHeightFormats="1" dataCaption="Values" tag="6111fea8-7d29-432f-8204-d7faa68441da" updatedVersion="8" minRefreshableVersion="3" useAutoFormatting="1" subtotalHiddenItems="1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3" name="[dim_market].[region].[All]" cap="All"/>
    <pageField fld="1" hier="15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6">
    <format dxfId="446">
      <pivotArea type="all" dataOnly="0" outline="0" fieldPosition="0"/>
    </format>
    <format dxfId="445">
      <pivotArea outline="0" collapsedLevelsAreSubtotals="1" fieldPosition="0"/>
    </format>
    <format dxfId="444">
      <pivotArea field="5" type="button" dataOnly="0" labelOnly="1" outline="0" axis="axisRow" fieldPosition="0"/>
    </format>
    <format dxfId="443">
      <pivotArea dataOnly="0" labelOnly="1" fieldPosition="0">
        <references count="1">
          <reference field="5" count="0"/>
        </references>
      </pivotArea>
    </format>
    <format dxfId="442">
      <pivotArea dataOnly="0" labelOnly="1" grandRow="1" outline="0" fieldPosition="0"/>
    </format>
    <format dxfId="4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filters count="1">
    <filter fld="5" type="count" id="5" iMeasureHier="39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31E6B5-0517-4BC0-A8B6-2F2F0FD6CB3D}" name="PivotTable1" cacheId="3" applyNumberFormats="0" applyBorderFormats="0" applyFontFormats="0" applyPatternFormats="0" applyAlignmentFormats="0" applyWidthHeightFormats="1" dataCaption="Values" tag="03a33cf5-d660-486a-a4d1-e0371579c6a5" updatedVersion="8" minRefreshableVersion="3" useAutoFormatting="1" subtotalHiddenItems="1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3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0" baseItem="0"/>
  </dataFields>
  <formats count="6">
    <format dxfId="440">
      <pivotArea type="all" dataOnly="0" outline="0" fieldPosition="0"/>
    </format>
    <format dxfId="439">
      <pivotArea outline="0" collapsedLevelsAreSubtotals="1" fieldPosition="0"/>
    </format>
    <format dxfId="438">
      <pivotArea field="1" type="button" dataOnly="0" labelOnly="1" outline="0" axis="axisRow" fieldPosition="0"/>
    </format>
    <format dxfId="437">
      <pivotArea dataOnly="0" labelOnly="1" fieldPosition="0">
        <references count="1">
          <reference field="1" count="0"/>
        </references>
      </pivotArea>
    </format>
    <format dxfId="436">
      <pivotArea dataOnly="0" labelOnly="1" grandRow="1" outline="0" fieldPosition="0"/>
    </format>
    <format dxfId="4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filters count="1">
    <filter fld="5" type="count" id="5" iMeasureHier="3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8B7A39-CBD9-411D-8CD3-15F185E05D0A}" name="PivotTable1" cacheId="4" applyNumberFormats="0" applyBorderFormats="0" applyFontFormats="0" applyPatternFormats="0" applyAlignmentFormats="0" applyWidthHeightFormats="1" dataCaption="Values" tag="27c5ff1c-2422-4788-8699-e503c25504bd" updatedVersion="8" minRefreshableVersion="3" useAutoFormatting="1" subtotalHiddenItems="1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1" name="[dim_market].[market].[All]" cap="All"/>
    <pageField fld="4" hier="1" name="[dim_customer].[customer].[All]" cap="All"/>
  </pageFields>
  <dataFields count="1">
    <dataField name="Sum of Qty" fld="3" baseField="0" baseItem="0" numFmtId="165"/>
  </dataFields>
  <formats count="6">
    <format dxfId="434">
      <pivotArea type="all" dataOnly="0" outline="0" fieldPosition="0"/>
    </format>
    <format dxfId="433">
      <pivotArea outline="0" collapsedLevelsAreSubtotals="1" fieldPosition="0"/>
    </format>
    <format dxfId="432">
      <pivotArea field="2" type="button" dataOnly="0" labelOnly="1" outline="0" axis="axisRow" fieldPosition="0"/>
    </format>
    <format dxfId="431">
      <pivotArea dataOnly="0" labelOnly="1" fieldPosition="0">
        <references count="1">
          <reference field="2" count="0"/>
        </references>
      </pivotArea>
    </format>
    <format dxfId="430">
      <pivotArea dataOnly="0" labelOnly="1" grandRow="1" outline="0" fieldPosition="0"/>
    </format>
    <format dxfId="429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filters count="1">
    <filter fld="2" type="count" id="9" iMeasureHier="34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7D9BB1-3EC2-4475-A0B6-7128B79DC112}" name="PivotTable1" cacheId="5" applyNumberFormats="0" applyBorderFormats="0" applyFontFormats="0" applyPatternFormats="0" applyAlignmentFormats="0" applyWidthHeightFormats="1" dataCaption="Values" tag="51383235-ec36-46b7-b149-bdb7837901e1" updatedVersion="8" minRefreshableVersion="3" useAutoFormatting="1" subtotalHiddenItems="1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1" hier="11" name="[dim_market].[market].[All]" cap="All"/>
    <pageField fld="4" hier="1" name="[dim_customer].[customer].[All]" cap="All"/>
  </pageFields>
  <dataFields count="1">
    <dataField name=" Qty" fld="3" baseField="2" baseItem="0" numFmtId="167"/>
  </dataFields>
  <formats count="6">
    <format dxfId="428">
      <pivotArea type="all" dataOnly="0" outline="0" fieldPosition="0"/>
    </format>
    <format dxfId="427">
      <pivotArea outline="0" collapsedLevelsAreSubtotals="1" fieldPosition="0"/>
    </format>
    <format dxfId="426">
      <pivotArea field="2" type="button" dataOnly="0" labelOnly="1" outline="0" axis="axisRow" fieldPosition="0"/>
    </format>
    <format dxfId="425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424">
      <pivotArea dataOnly="0" labelOnly="1" grandRow="1" outline="0" fieldPosition="0"/>
    </format>
    <format dxfId="423">
      <pivotArea dataOnly="0" labelOnly="1" outline="0" axis="axisValues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filters count="1">
    <filter fld="2" type="count" id="11" iMeasureHier="34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AB88FE-0E52-4988-AC36-3A6E8A7888A3}" name="PivotTable1" cacheId="6" applyNumberFormats="0" applyBorderFormats="0" applyFontFormats="0" applyPatternFormats="0" applyAlignmentFormats="0" applyWidthHeightFormats="1" dataCaption="Values" tag="6111fea8-7d29-432f-8204-d7faa68441da" updatedVersion="8" minRefreshableVersion="3" useAutoFormatting="1" subtotalHiddenItems="1" itemPrintTitles="1" createdVersion="8" indent="0" outline="1" outlineData="1" multipleFieldFilters="0" rowHeaderCaption="Products">
  <location ref="B6:E23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axis="axisPage" allDrilled="1" subtotalTop="0" showAll="0" dataSourceSort="1" defaultSubtotal="0" defaultAttributeDrillState="1"/>
  </pivotFields>
  <rowFields count="1">
    <field x="5"/>
  </rowFields>
  <rowItems count="17">
    <i>
      <x/>
    </i>
    <i>
      <x v="1"/>
    </i>
    <i>
      <x v="3"/>
    </i>
    <i>
      <x v="4"/>
    </i>
    <i>
      <x v="7"/>
    </i>
    <i>
      <x v="11"/>
    </i>
    <i>
      <x v="12"/>
    </i>
    <i>
      <x v="13"/>
    </i>
    <i>
      <x v="14"/>
    </i>
    <i>
      <x v="15"/>
    </i>
    <i>
      <x v="16"/>
    </i>
    <i>
      <x v="19"/>
    </i>
    <i>
      <x v="20"/>
    </i>
    <i>
      <x v="22"/>
    </i>
    <i>
      <x v="23"/>
    </i>
    <i>
      <x v="24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3" name="[dim_market].[region].[All]" cap="All"/>
    <pageField fld="1" hier="15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4" subtotal="count" baseField="5" baseItem="31"/>
  </dataFields>
  <formats count="6">
    <format dxfId="422">
      <pivotArea type="all" dataOnly="0" outline="0" fieldPosition="0"/>
    </format>
    <format dxfId="421">
      <pivotArea outline="0" collapsedLevelsAreSubtotals="1" fieldPosition="0"/>
    </format>
    <format dxfId="420">
      <pivotArea field="5" type="button" dataOnly="0" labelOnly="1" outline="0" axis="axisRow" fieldPosition="0"/>
    </format>
    <format dxfId="419">
      <pivotArea dataOnly="0" labelOnly="1" fieldPosition="0">
        <references count="1">
          <reference field="5" count="16">
            <x v="0"/>
            <x v="1"/>
            <x v="3"/>
            <x v="4"/>
            <x v="7"/>
            <x v="11"/>
            <x v="12"/>
            <x v="13"/>
            <x v="14"/>
            <x v="15"/>
            <x v="16"/>
            <x v="19"/>
            <x v="20"/>
            <x v="22"/>
            <x v="23"/>
            <x v="24"/>
          </reference>
        </references>
      </pivotArea>
    </format>
    <format dxfId="418">
      <pivotArea dataOnly="0" labelOnly="1" grandRow="1" outline="0" fieldPosition="0"/>
    </format>
    <format dxfId="4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3"/>
              <x v="4"/>
              <x v="7"/>
              <x v="11"/>
              <x v="12"/>
              <x v="13"/>
              <x v="14"/>
              <x v="15"/>
              <x v="16"/>
              <x v="19"/>
              <x v="20"/>
              <x v="22"/>
              <x v="23"/>
              <x v="2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filters count="1">
    <filter fld="5" type="count" id="6" iMeasureHier="39">
      <autoFilter ref="A1">
        <filterColumn colId="0">
          <top10 top="0" val="16" filterVal="16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960296-F7F2-4FC1-BB40-B045F29FB34C}" name="PivotTable1" cacheId="7" applyNumberFormats="0" applyBorderFormats="0" applyFontFormats="0" applyPatternFormats="0" applyAlignmentFormats="0" applyWidthHeightFormats="1" dataCaption="Values" tag="6111fea8-7d29-432f-8204-d7faa68441da" updatedVersion="8" minRefreshableVersion="3" useAutoFormatting="1" subtotalHiddenItems="1" itemPrintTitles="1" createdVersion="8" indent="0" outline="1" outlineData="1" multipleFieldFilters="0" rowHeaderCaption="Products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3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6">
    <format dxfId="416">
      <pivotArea type="all" dataOnly="0" outline="0" fieldPosition="0"/>
    </format>
    <format dxfId="415">
      <pivotArea outline="0" collapsedLevelsAreSubtotals="1" fieldPosition="0"/>
    </format>
    <format dxfId="414">
      <pivotArea field="4" type="button" dataOnly="0" labelOnly="1" outline="0" axis="axisRow" fieldPosition="0"/>
    </format>
    <format dxfId="413">
      <pivotArea dataOnly="0" labelOnly="1" fieldPosition="0">
        <references count="1">
          <reference field="4" count="0"/>
        </references>
      </pivotArea>
    </format>
    <format dxfId="412">
      <pivotArea dataOnly="0" labelOnly="1" grandRow="1" outline="0" fieldPosition="0"/>
    </format>
    <format dxfId="41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filters count="2">
    <filter fld="2" type="count" id="6" iMeasureHier="39">
      <autoFilter ref="A1">
        <filterColumn colId="0">
          <top10 top="0" val="16" filterVal="16"/>
        </filterColumn>
      </autoFilter>
    </filter>
    <filter fld="4" type="count" id="7" iMeasureHier="38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23E458-4A55-41A0-92AA-19911B36335D}" name="PivotTable1" cacheId="8" dataOnRows="1" applyNumberFormats="0" applyBorderFormats="0" applyFontFormats="0" applyPatternFormats="0" applyAlignmentFormats="0" applyWidthHeightFormats="1" dataCaption="matrics" tag="dd21f970-0311-4f87-bf81-b13237216d91" updatedVersion="8" minRefreshableVersion="3" subtotalHiddenItems="1" rowGrandTotals="0" colGrandTotals="0" itemPrintTitles="1" createdVersion="8" indent="0" outline="1" outlineData="1" multipleFieldFilters="0" rowHeaderCaption="Customer" colHeaderCaption="Fiscal_Year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</pageFields>
  <dataFields count="4">
    <dataField fld="3" subtotal="count" baseField="5" baseItem="0" numFmtId="169"/>
    <dataField fld="4" subtotal="count" baseField="5" baseItem="0" numFmtId="169"/>
    <dataField fld="6" subtotal="count" baseField="5" baseItem="1" numFmtId="169"/>
    <dataField fld="7" subtotal="count" baseField="5" baseItem="0" numFmtId="168"/>
  </dataFields>
  <formats count="8">
    <format dxfId="410">
      <pivotArea type="all" dataOnly="0" outline="0" fieldPosition="0"/>
    </format>
    <format dxfId="409">
      <pivotArea outline="0" collapsedLevelsAreSubtotals="1" fieldPosition="0"/>
    </format>
    <format dxfId="408">
      <pivotArea type="origin" dataOnly="0" labelOnly="1" outline="0" fieldPosition="0"/>
    </format>
    <format dxfId="407">
      <pivotArea field="5" type="button" dataOnly="0" labelOnly="1" outline="0" axis="axisCol" fieldPosition="0"/>
    </format>
    <format dxfId="406">
      <pivotArea type="topRight" dataOnly="0" labelOnly="1" outline="0" fieldPosition="0"/>
    </format>
    <format dxfId="405">
      <pivotArea field="-2" type="button" dataOnly="0" labelOnly="1" outline="0" axis="axisRow" fieldPosition="0"/>
    </format>
    <format dxfId="40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3">
      <pivotArea dataOnly="0" labelOnly="1" fieldPosition="0">
        <references count="1">
          <reference field="5" count="0"/>
        </references>
      </pivotArea>
    </format>
  </formats>
  <conditionalFormats count="5"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il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2.xml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Relationship Id="rId5" Type="http://schemas.openxmlformats.org/officeDocument/2006/relationships/vmlDrawing" Target="../drawings/vmlDrawing10.vml"/><Relationship Id="rId4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printerSettings" Target="../printerSettings/printerSettings11.bin"/><Relationship Id="rId1" Type="http://schemas.openxmlformats.org/officeDocument/2006/relationships/pivotTable" Target="../pivotTables/pivotTable1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6.xml"/><Relationship Id="rId2" Type="http://schemas.openxmlformats.org/officeDocument/2006/relationships/pivotTable" Target="../pivotTables/pivotTable15.xml"/><Relationship Id="rId1" Type="http://schemas.openxmlformats.org/officeDocument/2006/relationships/pivotTable" Target="../pivotTables/pivotTable14.xml"/><Relationship Id="rId5" Type="http://schemas.openxmlformats.org/officeDocument/2006/relationships/vmlDrawing" Target="../drawings/vmlDrawing12.vml"/><Relationship Id="rId4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05A49A-5AED-4A29-9917-0718B46C3E73}">
  <dimension ref="B1:G41"/>
  <sheetViews>
    <sheetView showGridLines="0" view="pageLayout" topLeftCell="A13" zoomScale="90" zoomScaleNormal="100" zoomScalePageLayoutView="90" workbookViewId="0">
      <selection activeCell="H6" sqref="H6"/>
    </sheetView>
  </sheetViews>
  <sheetFormatPr defaultRowHeight="15" x14ac:dyDescent="0.25"/>
  <cols>
    <col min="2" max="2" width="15.42578125" bestFit="1" customWidth="1"/>
    <col min="3" max="3" width="7.5703125" bestFit="1" customWidth="1"/>
    <col min="4" max="4" width="8.85546875" bestFit="1" customWidth="1"/>
    <col min="5" max="5" width="10" customWidth="1"/>
    <col min="6" max="6" width="10.5703125" customWidth="1"/>
    <col min="7" max="7" width="8.140625" bestFit="1" customWidth="1"/>
  </cols>
  <sheetData>
    <row r="1" spans="2:7" ht="18.75" x14ac:dyDescent="0.3">
      <c r="B1" s="3" t="s">
        <v>77</v>
      </c>
    </row>
    <row r="2" spans="2:7" ht="15.75" x14ac:dyDescent="0.25">
      <c r="E2" s="2" t="s">
        <v>80</v>
      </c>
      <c r="F2" s="2"/>
    </row>
    <row r="3" spans="2:7" ht="15.75" x14ac:dyDescent="0.25">
      <c r="B3" s="7" t="s">
        <v>2</v>
      </c>
      <c r="C3" t="s" vm="1">
        <v>1</v>
      </c>
      <c r="D3" s="8"/>
      <c r="E3" s="20" t="s">
        <v>106</v>
      </c>
      <c r="F3" s="20"/>
    </row>
    <row r="4" spans="2:7" x14ac:dyDescent="0.25">
      <c r="B4" s="12" t="s">
        <v>3</v>
      </c>
      <c r="C4" t="s" vm="3">
        <v>1</v>
      </c>
      <c r="D4" s="8"/>
      <c r="E4" s="8" t="s">
        <v>163</v>
      </c>
      <c r="F4" s="8"/>
    </row>
    <row r="5" spans="2:7" x14ac:dyDescent="0.25">
      <c r="B5" s="8"/>
      <c r="C5" s="8"/>
      <c r="D5" s="8"/>
      <c r="E5" s="8"/>
      <c r="F5" s="8"/>
    </row>
    <row r="6" spans="2:7" x14ac:dyDescent="0.25">
      <c r="B6" s="22" t="s">
        <v>103</v>
      </c>
      <c r="C6" s="23" t="s">
        <v>73</v>
      </c>
      <c r="D6" s="23" t="s">
        <v>74</v>
      </c>
      <c r="E6" s="23" t="s">
        <v>75</v>
      </c>
      <c r="F6" s="23" t="s">
        <v>104</v>
      </c>
      <c r="G6" s="5" t="s">
        <v>105</v>
      </c>
    </row>
    <row r="7" spans="2:7" x14ac:dyDescent="0.25">
      <c r="B7" s="9" t="s">
        <v>84</v>
      </c>
      <c r="C7" s="24">
        <v>3876686.5</v>
      </c>
      <c r="D7" s="24">
        <v>10697994.09</v>
      </c>
      <c r="E7" s="24">
        <v>20991333.73</v>
      </c>
      <c r="F7" s="24">
        <v>-2212702.5500000007</v>
      </c>
      <c r="G7" s="25">
        <v>-0.10541028876300947</v>
      </c>
    </row>
    <row r="8" spans="2:7" x14ac:dyDescent="0.25">
      <c r="B8" s="9" t="s">
        <v>85</v>
      </c>
      <c r="C8" s="24"/>
      <c r="D8" s="24">
        <v>118281.03</v>
      </c>
      <c r="E8" s="24">
        <v>2840298.27</v>
      </c>
      <c r="F8" s="24">
        <v>-333376.85999999987</v>
      </c>
      <c r="G8" s="25">
        <v>-0.11737389115826904</v>
      </c>
    </row>
    <row r="9" spans="2:7" x14ac:dyDescent="0.25">
      <c r="B9" s="9" t="s">
        <v>86</v>
      </c>
      <c r="C9" s="24">
        <v>479984.39</v>
      </c>
      <c r="D9" s="24">
        <v>2258843.36</v>
      </c>
      <c r="E9" s="24">
        <v>6950493.5499999998</v>
      </c>
      <c r="F9" s="24">
        <v>-716880.88999999966</v>
      </c>
      <c r="G9" s="25">
        <v>-0.10314100500100452</v>
      </c>
    </row>
    <row r="10" spans="2:7" x14ac:dyDescent="0.25">
      <c r="B10" s="9" t="s">
        <v>87</v>
      </c>
      <c r="C10" s="24">
        <v>4764382.0599999996</v>
      </c>
      <c r="D10" s="24">
        <v>12170759.43</v>
      </c>
      <c r="E10" s="24">
        <v>35058881.399999999</v>
      </c>
      <c r="F10" s="24">
        <v>-5067398.1600000039</v>
      </c>
      <c r="G10" s="25">
        <v>-0.14453964181526921</v>
      </c>
    </row>
    <row r="11" spans="2:7" x14ac:dyDescent="0.25">
      <c r="B11" s="9" t="s">
        <v>102</v>
      </c>
      <c r="C11" s="24">
        <v>1425717.75</v>
      </c>
      <c r="D11" s="24">
        <v>5423567.6699999999</v>
      </c>
      <c r="E11" s="24">
        <v>22886336.25</v>
      </c>
      <c r="F11" s="24">
        <v>-2066097.1799999997</v>
      </c>
      <c r="G11" s="25">
        <v>-9.02764495562281E-2</v>
      </c>
    </row>
    <row r="12" spans="2:7" x14ac:dyDescent="0.25">
      <c r="B12" s="9" t="s">
        <v>88</v>
      </c>
      <c r="C12" s="24">
        <v>4036469.18</v>
      </c>
      <c r="D12" s="24">
        <v>7471763.3600000003</v>
      </c>
      <c r="E12" s="24">
        <v>25944172.039999999</v>
      </c>
      <c r="F12" s="24">
        <v>-2189637.0400000066</v>
      </c>
      <c r="G12" s="25">
        <v>-8.4398031150274722E-2</v>
      </c>
    </row>
    <row r="13" spans="2:7" x14ac:dyDescent="0.25">
      <c r="B13" s="9" t="s">
        <v>89</v>
      </c>
      <c r="C13" s="24">
        <v>2563110.11</v>
      </c>
      <c r="D13" s="24">
        <v>4685895.05</v>
      </c>
      <c r="E13" s="24">
        <v>12006271.039999999</v>
      </c>
      <c r="F13" s="24">
        <v>-1527369</v>
      </c>
      <c r="G13" s="25">
        <v>-0.12721426951893966</v>
      </c>
    </row>
    <row r="14" spans="2:7" x14ac:dyDescent="0.25">
      <c r="B14" s="9" t="s">
        <v>79</v>
      </c>
      <c r="C14" s="24">
        <v>30818546.120000001</v>
      </c>
      <c r="D14" s="24">
        <v>49770031.729999997</v>
      </c>
      <c r="E14" s="24">
        <v>161262512.18000001</v>
      </c>
      <c r="F14" s="24">
        <v>-9551596.819999963</v>
      </c>
      <c r="G14" s="25">
        <v>-5.9230113005672033E-2</v>
      </c>
    </row>
    <row r="15" spans="2:7" x14ac:dyDescent="0.25">
      <c r="B15" s="9" t="s">
        <v>81</v>
      </c>
      <c r="C15" s="24">
        <v>2524401.4900000002</v>
      </c>
      <c r="D15" s="24">
        <v>6206743.5</v>
      </c>
      <c r="E15" s="24">
        <v>18414576.809999999</v>
      </c>
      <c r="F15" s="24">
        <v>-2381839.4799999967</v>
      </c>
      <c r="G15" s="25">
        <v>-0.12934532813735602</v>
      </c>
    </row>
    <row r="16" spans="2:7" x14ac:dyDescent="0.25">
      <c r="B16" s="9" t="s">
        <v>90</v>
      </c>
      <c r="C16" s="24">
        <v>2904063.69</v>
      </c>
      <c r="D16" s="24">
        <v>4463460.7300000004</v>
      </c>
      <c r="E16" s="24">
        <v>11717810.460000001</v>
      </c>
      <c r="F16" s="24">
        <v>-1049543.3199999984</v>
      </c>
      <c r="G16" s="25">
        <v>-8.9568211022249142E-2</v>
      </c>
    </row>
    <row r="17" spans="2:7" x14ac:dyDescent="0.25">
      <c r="B17" s="9" t="s">
        <v>83</v>
      </c>
      <c r="C17" s="24"/>
      <c r="D17" s="24">
        <v>1881281.6</v>
      </c>
      <c r="E17" s="24">
        <v>7922197.0099999998</v>
      </c>
      <c r="F17" s="24">
        <v>-326785.86000000034</v>
      </c>
      <c r="G17" s="25">
        <v>-4.1249398315581692E-2</v>
      </c>
    </row>
    <row r="18" spans="2:7" x14ac:dyDescent="0.25">
      <c r="B18" s="9" t="s">
        <v>91</v>
      </c>
      <c r="C18" s="24">
        <v>225342.85</v>
      </c>
      <c r="D18" s="24">
        <v>3356013.39</v>
      </c>
      <c r="E18" s="24">
        <v>7984235.1399999997</v>
      </c>
      <c r="F18" s="24">
        <v>-655937.64999999944</v>
      </c>
      <c r="G18" s="25">
        <v>-8.2154099735093661E-2</v>
      </c>
    </row>
    <row r="19" spans="2:7" x14ac:dyDescent="0.25">
      <c r="B19" s="9" t="s">
        <v>92</v>
      </c>
      <c r="C19" s="24"/>
      <c r="D19" s="24">
        <v>1985436.8</v>
      </c>
      <c r="E19" s="24">
        <v>11402159.76</v>
      </c>
      <c r="F19" s="24">
        <v>-1402308.5700000003</v>
      </c>
      <c r="G19" s="25">
        <v>-0.1229862236204977</v>
      </c>
    </row>
    <row r="20" spans="2:7" x14ac:dyDescent="0.25">
      <c r="B20" s="9" t="s">
        <v>93</v>
      </c>
      <c r="C20" s="24"/>
      <c r="D20" s="24">
        <v>2478582.35</v>
      </c>
      <c r="E20" s="24">
        <v>13677506.75</v>
      </c>
      <c r="F20" s="24">
        <v>-1435642.7600000016</v>
      </c>
      <c r="G20" s="25">
        <v>-0.1049637763841719</v>
      </c>
    </row>
    <row r="21" spans="2:7" x14ac:dyDescent="0.25">
      <c r="B21" s="9" t="s">
        <v>94</v>
      </c>
      <c r="C21" s="24">
        <v>624511.51</v>
      </c>
      <c r="D21" s="24">
        <v>4694011.05</v>
      </c>
      <c r="E21" s="24">
        <v>5656740.3200000003</v>
      </c>
      <c r="F21" s="24">
        <v>-524119.02999999933</v>
      </c>
      <c r="G21" s="25">
        <v>-9.2653896122281129E-2</v>
      </c>
    </row>
    <row r="22" spans="2:7" x14ac:dyDescent="0.25">
      <c r="B22" s="9" t="s">
        <v>95</v>
      </c>
      <c r="C22" s="24">
        <v>5694417.1100000003</v>
      </c>
      <c r="D22" s="24">
        <v>13365181.73</v>
      </c>
      <c r="E22" s="24">
        <v>31857231.300000001</v>
      </c>
      <c r="F22" s="24">
        <v>-2497140.91</v>
      </c>
      <c r="G22" s="25">
        <v>-7.8385371487069561E-2</v>
      </c>
    </row>
    <row r="23" spans="2:7" x14ac:dyDescent="0.25">
      <c r="B23" s="9" t="s">
        <v>96</v>
      </c>
      <c r="C23" s="24">
        <v>408770.79</v>
      </c>
      <c r="D23" s="24">
        <v>2792885.74</v>
      </c>
      <c r="E23" s="24">
        <v>5189452.4400000004</v>
      </c>
      <c r="F23" s="24">
        <v>-940738.24999999907</v>
      </c>
      <c r="G23" s="25">
        <v>-0.1812789038683239</v>
      </c>
    </row>
    <row r="24" spans="2:7" x14ac:dyDescent="0.25">
      <c r="B24" s="9" t="s">
        <v>97</v>
      </c>
      <c r="C24" s="24">
        <v>747761.23</v>
      </c>
      <c r="D24" s="24">
        <v>3586722.7</v>
      </c>
      <c r="E24" s="24">
        <v>11829546.960000001</v>
      </c>
      <c r="F24" s="24">
        <v>-507754.55999999866</v>
      </c>
      <c r="G24" s="25">
        <v>-4.2922570214810545E-2</v>
      </c>
    </row>
    <row r="25" spans="2:7" x14ac:dyDescent="0.25">
      <c r="B25" s="9" t="s">
        <v>98</v>
      </c>
      <c r="C25" s="24">
        <v>12804937.970000001</v>
      </c>
      <c r="D25" s="24">
        <v>17283549.059999999</v>
      </c>
      <c r="E25" s="24">
        <v>48965337.950000003</v>
      </c>
      <c r="F25" s="24">
        <v>-4361315.049999997</v>
      </c>
      <c r="G25" s="25">
        <v>-8.9069436311324315E-2</v>
      </c>
    </row>
    <row r="26" spans="2:7" x14ac:dyDescent="0.25">
      <c r="B26" s="9" t="s">
        <v>99</v>
      </c>
      <c r="C26" s="24"/>
      <c r="D26" s="24">
        <v>1773783.69</v>
      </c>
      <c r="E26" s="24">
        <v>12618989.83</v>
      </c>
      <c r="F26" s="24">
        <v>-1785178.0700000003</v>
      </c>
      <c r="G26" s="25">
        <v>-0.14146758924838601</v>
      </c>
    </row>
    <row r="27" spans="2:7" x14ac:dyDescent="0.25">
      <c r="B27" s="9" t="s">
        <v>100</v>
      </c>
      <c r="C27" s="24">
        <v>53347.12</v>
      </c>
      <c r="D27" s="24">
        <v>226086.88</v>
      </c>
      <c r="E27" s="24">
        <v>1767821.3</v>
      </c>
      <c r="F27" s="24">
        <v>-196436.74000000022</v>
      </c>
      <c r="G27" s="25">
        <v>-0.11111798460624964</v>
      </c>
    </row>
    <row r="28" spans="2:7" x14ac:dyDescent="0.25">
      <c r="B28" s="9" t="s">
        <v>101</v>
      </c>
      <c r="C28" s="24">
        <v>1998158.57</v>
      </c>
      <c r="D28" s="24">
        <v>8078947.71</v>
      </c>
      <c r="E28" s="24">
        <v>34152244.240000002</v>
      </c>
      <c r="F28" s="24">
        <v>-2979488.5399999991</v>
      </c>
      <c r="G28" s="25">
        <v>-8.7241368943782149E-2</v>
      </c>
    </row>
    <row r="29" spans="2:7" x14ac:dyDescent="0.25">
      <c r="B29" s="9" t="s">
        <v>82</v>
      </c>
      <c r="C29" s="24">
        <v>11527649.91</v>
      </c>
      <c r="D29" s="24">
        <v>31921130.43</v>
      </c>
      <c r="E29" s="24">
        <v>87780946.540000007</v>
      </c>
      <c r="F29" s="24">
        <v>-10235186.649999991</v>
      </c>
      <c r="G29" s="25">
        <v>-0.11659918300534641</v>
      </c>
    </row>
    <row r="30" spans="2:7" x14ac:dyDescent="0.25">
      <c r="B30" s="9" t="s">
        <v>4</v>
      </c>
      <c r="C30" s="24">
        <v>87478258.349999994</v>
      </c>
      <c r="D30" s="24">
        <v>196690953.08000001</v>
      </c>
      <c r="E30" s="24">
        <v>598877095.26999998</v>
      </c>
      <c r="F30" s="24">
        <v>-54944473.939999938</v>
      </c>
      <c r="G30" s="25">
        <v>-9.1745826270461336E-2</v>
      </c>
    </row>
    <row r="31" spans="2:7" x14ac:dyDescent="0.25">
      <c r="B31" s="8"/>
      <c r="C31" s="8"/>
      <c r="D31" s="8"/>
      <c r="E31" s="8"/>
      <c r="F31" s="8"/>
    </row>
    <row r="32" spans="2:7" x14ac:dyDescent="0.25">
      <c r="B32" s="8"/>
      <c r="C32" s="8"/>
      <c r="D32" s="8"/>
      <c r="E32" s="8"/>
      <c r="F32" s="8"/>
    </row>
    <row r="33" spans="2:6" x14ac:dyDescent="0.25">
      <c r="B33" s="8"/>
      <c r="C33" s="8"/>
      <c r="D33" s="8"/>
      <c r="E33" s="8"/>
      <c r="F33" s="8"/>
    </row>
    <row r="34" spans="2:6" x14ac:dyDescent="0.25">
      <c r="B34" s="8"/>
      <c r="C34" s="8"/>
      <c r="D34" s="8"/>
      <c r="E34" s="8"/>
      <c r="F34" s="8"/>
    </row>
    <row r="35" spans="2:6" x14ac:dyDescent="0.25">
      <c r="B35" s="8"/>
      <c r="C35" s="8"/>
      <c r="D35" s="8"/>
      <c r="E35" s="8"/>
      <c r="F35" s="8"/>
    </row>
    <row r="36" spans="2:6" x14ac:dyDescent="0.25">
      <c r="B36" s="8"/>
      <c r="C36" s="8"/>
      <c r="D36" s="8"/>
      <c r="E36" s="8"/>
      <c r="F36" s="8"/>
    </row>
    <row r="37" spans="2:6" x14ac:dyDescent="0.25">
      <c r="B37" s="8"/>
      <c r="C37" s="8"/>
      <c r="D37" s="8"/>
      <c r="E37" s="8"/>
      <c r="F37" s="8"/>
    </row>
    <row r="38" spans="2:6" x14ac:dyDescent="0.25">
      <c r="B38" s="8"/>
      <c r="C38" s="8"/>
      <c r="D38" s="8"/>
      <c r="E38" s="8"/>
      <c r="F38" s="8"/>
    </row>
    <row r="39" spans="2:6" x14ac:dyDescent="0.25">
      <c r="B39" s="8"/>
      <c r="C39" s="8"/>
      <c r="D39" s="8"/>
      <c r="E39" s="8"/>
      <c r="F39" s="8"/>
    </row>
    <row r="40" spans="2:6" x14ac:dyDescent="0.25">
      <c r="B40" s="8"/>
      <c r="C40" s="8"/>
      <c r="D40" s="8"/>
      <c r="E40" s="8"/>
      <c r="F40" s="8"/>
    </row>
    <row r="41" spans="2:6" x14ac:dyDescent="0.25">
      <c r="B41" s="8"/>
      <c r="C41" s="8"/>
      <c r="D41" s="8"/>
      <c r="E41" s="8"/>
      <c r="F41" s="8"/>
    </row>
  </sheetData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{90C160E6-75A7-411B-828E-9F1631534915}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0C160E6-75A7-411B-828E-9F163153491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A270D5-DEDA-49A4-8519-16FFC632208A}">
  <dimension ref="B4:P70"/>
  <sheetViews>
    <sheetView showGridLines="0" zoomScaleNormal="100" zoomScalePageLayoutView="112" workbookViewId="0">
      <selection activeCell="C54" sqref="C54"/>
    </sheetView>
  </sheetViews>
  <sheetFormatPr defaultRowHeight="15" x14ac:dyDescent="0.25"/>
  <cols>
    <col min="2" max="2" width="14.5703125" bestFit="1" customWidth="1"/>
    <col min="3" max="3" width="13.42578125" customWidth="1"/>
    <col min="4" max="4" width="11" customWidth="1"/>
    <col min="5" max="5" width="10.42578125" customWidth="1"/>
    <col min="6" max="6" width="8.7109375" customWidth="1"/>
    <col min="7" max="7" width="10.140625" customWidth="1"/>
    <col min="8" max="8" width="9.28515625" customWidth="1"/>
    <col min="9" max="9" width="11.7109375" customWidth="1"/>
  </cols>
  <sheetData>
    <row r="4" spans="2:16" x14ac:dyDescent="0.25">
      <c r="B4" s="7" t="s">
        <v>2</v>
      </c>
      <c r="C4" s="8" t="s" vm="1">
        <v>1</v>
      </c>
    </row>
    <row r="5" spans="2:16" x14ac:dyDescent="0.25">
      <c r="B5" s="7" t="s">
        <v>0</v>
      </c>
      <c r="C5" s="8" t="s" vm="2">
        <v>1</v>
      </c>
    </row>
    <row r="6" spans="2:16" ht="15.75" x14ac:dyDescent="0.25">
      <c r="B6" s="7" t="s">
        <v>3</v>
      </c>
      <c r="C6" s="8" t="s" vm="3">
        <v>1</v>
      </c>
      <c r="E6" s="2" t="s">
        <v>157</v>
      </c>
      <c r="F6" s="2"/>
    </row>
    <row r="7" spans="2:16" ht="15.75" x14ac:dyDescent="0.25">
      <c r="B7" s="7" t="s">
        <v>134</v>
      </c>
      <c r="C7" s="8" t="s" vm="4">
        <v>1</v>
      </c>
      <c r="E7" s="20" t="s">
        <v>182</v>
      </c>
      <c r="F7" s="2"/>
    </row>
    <row r="8" spans="2:16" x14ac:dyDescent="0.25">
      <c r="B8" s="7" t="s">
        <v>180</v>
      </c>
      <c r="C8" s="8" t="s" vm="5">
        <v>73</v>
      </c>
      <c r="D8" s="8"/>
      <c r="E8" s="8" t="s">
        <v>160</v>
      </c>
      <c r="F8" s="8"/>
      <c r="G8" s="8"/>
      <c r="I8" t="s">
        <v>186</v>
      </c>
    </row>
    <row r="9" spans="2:16" ht="18.75" x14ac:dyDescent="0.3">
      <c r="B9" s="3"/>
      <c r="D9" s="15"/>
      <c r="E9" s="8"/>
      <c r="F9" s="8"/>
      <c r="G9" s="8"/>
    </row>
    <row r="10" spans="2:16" x14ac:dyDescent="0.25">
      <c r="B10" s="8"/>
      <c r="C10" s="7" t="s">
        <v>181</v>
      </c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</row>
    <row r="11" spans="2:16" x14ac:dyDescent="0.25">
      <c r="B11" s="8"/>
      <c r="C11" s="29" t="s">
        <v>176</v>
      </c>
      <c r="D11" s="29"/>
      <c r="E11" s="29"/>
      <c r="F11" s="29" t="s">
        <v>177</v>
      </c>
      <c r="G11" s="29"/>
      <c r="H11" s="29"/>
      <c r="I11" s="29" t="s">
        <v>178</v>
      </c>
      <c r="J11" s="29"/>
      <c r="K11" s="29"/>
      <c r="L11" s="29" t="s">
        <v>179</v>
      </c>
      <c r="M11" s="29"/>
      <c r="N11" s="29"/>
      <c r="O11" s="29" t="s">
        <v>4</v>
      </c>
      <c r="P11" s="30"/>
    </row>
    <row r="12" spans="2:16" x14ac:dyDescent="0.25">
      <c r="B12" s="7" t="s">
        <v>162</v>
      </c>
      <c r="C12" s="8" t="s">
        <v>175</v>
      </c>
      <c r="D12" s="8" t="s">
        <v>174</v>
      </c>
      <c r="E12" s="8" t="s">
        <v>173</v>
      </c>
      <c r="F12" s="8" t="s">
        <v>166</v>
      </c>
      <c r="G12" s="8" t="s">
        <v>168</v>
      </c>
      <c r="H12" s="8" t="s">
        <v>167</v>
      </c>
      <c r="I12" s="8" t="s">
        <v>171</v>
      </c>
      <c r="J12" s="8" t="s">
        <v>164</v>
      </c>
      <c r="K12" s="8" t="s">
        <v>172</v>
      </c>
      <c r="L12" s="8" t="s">
        <v>170</v>
      </c>
      <c r="M12" s="8" t="s">
        <v>169</v>
      </c>
      <c r="N12" s="8" t="s">
        <v>165</v>
      </c>
      <c r="O12" s="8"/>
    </row>
    <row r="13" spans="2:16" x14ac:dyDescent="0.25">
      <c r="B13" s="9" t="s">
        <v>152</v>
      </c>
      <c r="C13" s="11">
        <v>6462654.7000000002</v>
      </c>
      <c r="D13" s="11">
        <v>8038536.1100000003</v>
      </c>
      <c r="E13" s="11">
        <v>10735791.5</v>
      </c>
      <c r="F13" s="11">
        <v>11436776.859999999</v>
      </c>
      <c r="G13" s="11">
        <v>6521144.4299999997</v>
      </c>
      <c r="H13" s="11">
        <v>6080697.3300000001</v>
      </c>
      <c r="I13" s="11">
        <v>6412201.4000000004</v>
      </c>
      <c r="J13" s="11">
        <v>6321720.7000000002</v>
      </c>
      <c r="K13" s="11">
        <v>6489651.3499999996</v>
      </c>
      <c r="L13" s="11">
        <v>6184359.6699999999</v>
      </c>
      <c r="M13" s="11">
        <v>6483682.7400000002</v>
      </c>
      <c r="N13" s="11">
        <v>6311041.5599999996</v>
      </c>
      <c r="O13" s="11">
        <v>87478258.349999994</v>
      </c>
    </row>
    <row r="14" spans="2:16" x14ac:dyDescent="0.25">
      <c r="B14" s="9" t="s">
        <v>153</v>
      </c>
      <c r="C14" s="11">
        <v>3821557.4640000053</v>
      </c>
      <c r="D14" s="11">
        <v>4664442.4928999906</v>
      </c>
      <c r="E14" s="11">
        <v>6281190.3094999958</v>
      </c>
      <c r="F14" s="11">
        <v>6703466.5721000051</v>
      </c>
      <c r="G14" s="11">
        <v>3855892.6254999992</v>
      </c>
      <c r="H14" s="11">
        <v>3530328.9526999989</v>
      </c>
      <c r="I14" s="11">
        <v>3754043.7395999972</v>
      </c>
      <c r="J14" s="11">
        <v>3705249.2085000016</v>
      </c>
      <c r="K14" s="11">
        <v>3842514.6996999932</v>
      </c>
      <c r="L14" s="11">
        <v>3587061.2112000054</v>
      </c>
      <c r="M14" s="11">
        <v>3794151.3340000017</v>
      </c>
      <c r="N14" s="11">
        <v>3698775.2235999992</v>
      </c>
      <c r="O14" s="11">
        <v>51238673.833299987</v>
      </c>
    </row>
    <row r="15" spans="2:16" x14ac:dyDescent="0.25">
      <c r="B15" s="9" t="s">
        <v>154</v>
      </c>
      <c r="C15" s="11">
        <v>2641097.2359999949</v>
      </c>
      <c r="D15" s="11">
        <v>3374093.6171000097</v>
      </c>
      <c r="E15" s="11">
        <v>4454601.1905000042</v>
      </c>
      <c r="F15" s="11">
        <v>4733310.2878999943</v>
      </c>
      <c r="G15" s="11">
        <v>2665251.8045000006</v>
      </c>
      <c r="H15" s="11">
        <v>2550368.3773000012</v>
      </c>
      <c r="I15" s="11">
        <v>2658157.6604000032</v>
      </c>
      <c r="J15" s="11">
        <v>2616471.4914999986</v>
      </c>
      <c r="K15" s="11">
        <v>2647136.6503000064</v>
      </c>
      <c r="L15" s="11">
        <v>2597298.4587999946</v>
      </c>
      <c r="M15" s="11">
        <v>2689531.4059999986</v>
      </c>
      <c r="N15" s="11">
        <v>2612266.3364000004</v>
      </c>
      <c r="O15" s="11">
        <v>36239584.516700007</v>
      </c>
    </row>
    <row r="16" spans="2:16" x14ac:dyDescent="0.25">
      <c r="B16" s="9" t="s">
        <v>155</v>
      </c>
      <c r="C16" s="10">
        <v>0.40867064056509084</v>
      </c>
      <c r="D16" s="10">
        <v>0.41973980970274072</v>
      </c>
      <c r="E16" s="10">
        <v>0.41492992766299569</v>
      </c>
      <c r="F16" s="10">
        <v>0.41386750356690921</v>
      </c>
      <c r="G16" s="10">
        <v>0.40870921248710951</v>
      </c>
      <c r="H16" s="10">
        <v>0.41942037876435484</v>
      </c>
      <c r="I16" s="10">
        <v>0.41454681389140446</v>
      </c>
      <c r="J16" s="10">
        <v>0.41388596802449662</v>
      </c>
      <c r="K16" s="10">
        <v>0.40790121187327061</v>
      </c>
      <c r="L16" s="10">
        <v>0.41997855839454995</v>
      </c>
      <c r="M16" s="10">
        <v>0.41481539332691014</v>
      </c>
      <c r="N16" s="10">
        <v>0.41392000220008068</v>
      </c>
      <c r="O16" s="10">
        <v>0.41426961624802411</v>
      </c>
    </row>
    <row r="17" spans="2:15" x14ac:dyDescent="0.25">
      <c r="F17" s="14" t="str">
        <f t="shared" ref="F17:F36" si="0">IFERROR(E17/D17-1," ")</f>
        <v xml:space="preserve"> </v>
      </c>
    </row>
    <row r="18" spans="2:15" x14ac:dyDescent="0.25">
      <c r="F18" s="14" t="str">
        <f t="shared" si="0"/>
        <v xml:space="preserve"> </v>
      </c>
    </row>
    <row r="19" spans="2:15" x14ac:dyDescent="0.25">
      <c r="F19" s="14" t="str">
        <f t="shared" si="0"/>
        <v xml:space="preserve"> </v>
      </c>
    </row>
    <row r="20" spans="2:15" x14ac:dyDescent="0.25">
      <c r="B20" s="7" t="s">
        <v>2</v>
      </c>
      <c r="C20" s="8" t="s" vm="1">
        <v>1</v>
      </c>
    </row>
    <row r="21" spans="2:15" x14ac:dyDescent="0.25">
      <c r="B21" s="7" t="s">
        <v>0</v>
      </c>
      <c r="C21" s="8" t="s" vm="2">
        <v>1</v>
      </c>
    </row>
    <row r="22" spans="2:15" ht="15.75" x14ac:dyDescent="0.25">
      <c r="B22" s="7" t="s">
        <v>3</v>
      </c>
      <c r="C22" s="8" t="s" vm="3">
        <v>1</v>
      </c>
      <c r="E22" s="2" t="s">
        <v>157</v>
      </c>
      <c r="F22" s="2"/>
    </row>
    <row r="23" spans="2:15" ht="15.75" x14ac:dyDescent="0.25">
      <c r="B23" s="7" t="s">
        <v>134</v>
      </c>
      <c r="C23" s="8" t="s" vm="4">
        <v>1</v>
      </c>
      <c r="E23" s="20" t="s">
        <v>182</v>
      </c>
      <c r="F23" s="2"/>
    </row>
    <row r="24" spans="2:15" x14ac:dyDescent="0.25">
      <c r="B24" s="7" t="s">
        <v>180</v>
      </c>
      <c r="C24" s="8" t="s" vm="7">
        <v>74</v>
      </c>
      <c r="D24" s="8"/>
      <c r="E24" s="8" t="s">
        <v>160</v>
      </c>
      <c r="F24" s="8"/>
      <c r="G24" s="8"/>
    </row>
    <row r="25" spans="2:15" ht="18.75" x14ac:dyDescent="0.3">
      <c r="B25" s="3"/>
      <c r="D25" s="15"/>
      <c r="E25" s="8"/>
      <c r="F25" s="8"/>
      <c r="G25" s="8"/>
    </row>
    <row r="26" spans="2:15" x14ac:dyDescent="0.25">
      <c r="B26" s="8"/>
      <c r="C26" s="7" t="s">
        <v>181</v>
      </c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</row>
    <row r="27" spans="2:15" x14ac:dyDescent="0.25">
      <c r="B27" s="8"/>
      <c r="C27" s="29" t="s">
        <v>176</v>
      </c>
      <c r="D27" s="29"/>
      <c r="E27" s="29"/>
      <c r="F27" s="29" t="s">
        <v>177</v>
      </c>
      <c r="G27" s="29"/>
      <c r="H27" s="29"/>
      <c r="I27" s="29" t="s">
        <v>178</v>
      </c>
      <c r="J27" s="29"/>
      <c r="K27" s="29"/>
      <c r="L27" s="29" t="s">
        <v>179</v>
      </c>
      <c r="M27" s="29"/>
      <c r="N27" s="29"/>
      <c r="O27" s="29" t="s">
        <v>4</v>
      </c>
    </row>
    <row r="28" spans="2:15" x14ac:dyDescent="0.25">
      <c r="B28" s="7" t="s">
        <v>162</v>
      </c>
      <c r="C28" s="8" t="s">
        <v>175</v>
      </c>
      <c r="D28" s="8" t="s">
        <v>174</v>
      </c>
      <c r="E28" s="8" t="s">
        <v>173</v>
      </c>
      <c r="F28" s="8" t="s">
        <v>166</v>
      </c>
      <c r="G28" s="8" t="s">
        <v>168</v>
      </c>
      <c r="H28" s="8" t="s">
        <v>167</v>
      </c>
      <c r="I28" s="8" t="s">
        <v>171</v>
      </c>
      <c r="J28" s="8" t="s">
        <v>164</v>
      </c>
      <c r="K28" s="8" t="s">
        <v>172</v>
      </c>
      <c r="L28" s="8" t="s">
        <v>170</v>
      </c>
      <c r="M28" s="8" t="s">
        <v>169</v>
      </c>
      <c r="N28" s="8" t="s">
        <v>165</v>
      </c>
      <c r="O28" s="29"/>
    </row>
    <row r="29" spans="2:15" x14ac:dyDescent="0.25">
      <c r="B29" s="9" t="s">
        <v>152</v>
      </c>
      <c r="C29" s="11">
        <v>17101844.789999999</v>
      </c>
      <c r="D29" s="11">
        <v>20625353.16</v>
      </c>
      <c r="E29" s="11">
        <v>28693062.809999999</v>
      </c>
      <c r="F29" s="11">
        <v>29901819.449999999</v>
      </c>
      <c r="G29" s="11">
        <v>17134491.73</v>
      </c>
      <c r="H29" s="11">
        <v>15932938.42</v>
      </c>
      <c r="I29" s="11">
        <v>2111380.75</v>
      </c>
      <c r="J29" s="11">
        <v>7758449.8700000001</v>
      </c>
      <c r="K29" s="11">
        <v>9932571.8499999996</v>
      </c>
      <c r="L29" s="11">
        <v>14882796.6</v>
      </c>
      <c r="M29" s="11">
        <v>16079640.75</v>
      </c>
      <c r="N29" s="11">
        <v>16536602.9</v>
      </c>
      <c r="O29" s="11">
        <v>196690953.08000001</v>
      </c>
    </row>
    <row r="30" spans="2:15" x14ac:dyDescent="0.25">
      <c r="B30" s="9" t="s">
        <v>153</v>
      </c>
      <c r="C30" s="11">
        <v>10642927.749500008</v>
      </c>
      <c r="D30" s="11">
        <v>12833528.90530004</v>
      </c>
      <c r="E30" s="11">
        <v>18066375.183499962</v>
      </c>
      <c r="F30" s="11">
        <v>18894707.737599999</v>
      </c>
      <c r="G30" s="11">
        <v>10666133.077600006</v>
      </c>
      <c r="H30" s="11">
        <v>9920239.5835000202</v>
      </c>
      <c r="I30" s="11">
        <v>1336896.5530999997</v>
      </c>
      <c r="J30" s="11">
        <v>4831348.9012000011</v>
      </c>
      <c r="K30" s="11">
        <v>6209275.3569000149</v>
      </c>
      <c r="L30" s="11">
        <v>9336005.6909999587</v>
      </c>
      <c r="M30" s="11">
        <v>10181585.144699998</v>
      </c>
      <c r="N30" s="11">
        <v>10452464.312899975</v>
      </c>
      <c r="O30" s="11">
        <v>123371488.19679998</v>
      </c>
    </row>
    <row r="31" spans="2:15" x14ac:dyDescent="0.25">
      <c r="B31" s="9" t="s">
        <v>154</v>
      </c>
      <c r="C31" s="11">
        <v>6458917.0404999908</v>
      </c>
      <c r="D31" s="11">
        <v>7791824.2546999604</v>
      </c>
      <c r="E31" s="11">
        <v>10626687.626500037</v>
      </c>
      <c r="F31" s="11">
        <v>11007111.712400001</v>
      </c>
      <c r="G31" s="11">
        <v>6468358.6523999944</v>
      </c>
      <c r="H31" s="11">
        <v>6012698.8364999797</v>
      </c>
      <c r="I31" s="11">
        <v>774484.19690000033</v>
      </c>
      <c r="J31" s="11">
        <v>2927100.968799999</v>
      </c>
      <c r="K31" s="11">
        <v>3723296.4930999847</v>
      </c>
      <c r="L31" s="11">
        <v>5546790.909000041</v>
      </c>
      <c r="M31" s="11">
        <v>5898055.6053000018</v>
      </c>
      <c r="N31" s="11">
        <v>6084138.5871000253</v>
      </c>
      <c r="O31" s="11">
        <v>73319464.883200034</v>
      </c>
    </row>
    <row r="32" spans="2:15" x14ac:dyDescent="0.25">
      <c r="B32" s="9" t="s">
        <v>155</v>
      </c>
      <c r="C32" s="10">
        <v>0.37767370244622545</v>
      </c>
      <c r="D32" s="10">
        <v>0.37777894973508225</v>
      </c>
      <c r="E32" s="10">
        <v>0.37035738209155084</v>
      </c>
      <c r="F32" s="10">
        <v>0.36810842667301308</v>
      </c>
      <c r="G32" s="10">
        <v>0.3775051372591835</v>
      </c>
      <c r="H32" s="10">
        <v>0.37737538914683005</v>
      </c>
      <c r="I32" s="10">
        <v>0.36681408452738823</v>
      </c>
      <c r="J32" s="10">
        <v>0.37727909799589887</v>
      </c>
      <c r="K32" s="10">
        <v>0.37485724234655143</v>
      </c>
      <c r="L32" s="10">
        <v>0.37269816003532841</v>
      </c>
      <c r="M32" s="10">
        <v>0.36680269770952451</v>
      </c>
      <c r="N32" s="10">
        <v>0.36791949494657245</v>
      </c>
      <c r="O32" s="10">
        <v>0.37276480557485958</v>
      </c>
    </row>
    <row r="33" spans="2:15" x14ac:dyDescent="0.25">
      <c r="F33" s="14" t="str">
        <f t="shared" si="0"/>
        <v xml:space="preserve"> </v>
      </c>
    </row>
    <row r="34" spans="2:15" x14ac:dyDescent="0.25">
      <c r="F34" s="14" t="str">
        <f t="shared" si="0"/>
        <v xml:space="preserve"> </v>
      </c>
    </row>
    <row r="35" spans="2:15" x14ac:dyDescent="0.25">
      <c r="F35" s="14" t="str">
        <f t="shared" si="0"/>
        <v xml:space="preserve"> </v>
      </c>
    </row>
    <row r="36" spans="2:15" x14ac:dyDescent="0.25">
      <c r="F36" s="14" t="str">
        <f t="shared" si="0"/>
        <v xml:space="preserve"> </v>
      </c>
    </row>
    <row r="37" spans="2:15" x14ac:dyDescent="0.25">
      <c r="B37" s="7" t="s">
        <v>2</v>
      </c>
      <c r="C37" s="8" t="s" vm="1">
        <v>1</v>
      </c>
    </row>
    <row r="38" spans="2:15" x14ac:dyDescent="0.25">
      <c r="B38" s="7" t="s">
        <v>0</v>
      </c>
      <c r="C38" s="8" t="s" vm="2">
        <v>1</v>
      </c>
    </row>
    <row r="39" spans="2:15" ht="15.75" x14ac:dyDescent="0.25">
      <c r="B39" s="7" t="s">
        <v>3</v>
      </c>
      <c r="C39" s="8" t="s" vm="3">
        <v>1</v>
      </c>
      <c r="E39" s="2" t="s">
        <v>157</v>
      </c>
      <c r="F39" s="2"/>
    </row>
    <row r="40" spans="2:15" ht="15.75" x14ac:dyDescent="0.25">
      <c r="B40" s="7" t="s">
        <v>134</v>
      </c>
      <c r="C40" s="8" t="s" vm="4">
        <v>1</v>
      </c>
      <c r="E40" s="20" t="s">
        <v>182</v>
      </c>
      <c r="F40" s="2"/>
    </row>
    <row r="41" spans="2:15" x14ac:dyDescent="0.25">
      <c r="B41" s="7" t="s">
        <v>180</v>
      </c>
      <c r="C41" s="8" t="s" vm="6">
        <v>75</v>
      </c>
      <c r="D41" s="8"/>
      <c r="E41" s="8" t="s">
        <v>160</v>
      </c>
      <c r="F41" s="8"/>
      <c r="G41" s="8"/>
    </row>
    <row r="42" spans="2:15" ht="18.75" x14ac:dyDescent="0.3">
      <c r="B42" s="3"/>
      <c r="D42" s="15"/>
      <c r="E42" s="8"/>
      <c r="F42" s="8"/>
      <c r="G42" s="8"/>
    </row>
    <row r="43" spans="2:15" x14ac:dyDescent="0.25">
      <c r="B43" s="8"/>
      <c r="C43" s="7" t="s">
        <v>181</v>
      </c>
      <c r="D43" s="8"/>
      <c r="E43" s="8"/>
      <c r="F43" s="8"/>
      <c r="G43" s="8"/>
      <c r="H43" s="8"/>
      <c r="I43" s="8"/>
      <c r="J43" s="8"/>
      <c r="K43" s="8"/>
      <c r="L43" s="8"/>
      <c r="M43" s="8"/>
      <c r="N43" s="8"/>
      <c r="O43" s="8"/>
    </row>
    <row r="44" spans="2:15" x14ac:dyDescent="0.25">
      <c r="B44" s="8"/>
      <c r="C44" s="29" t="s">
        <v>176</v>
      </c>
      <c r="D44" s="29"/>
      <c r="E44" s="29"/>
      <c r="F44" s="29" t="s">
        <v>177</v>
      </c>
      <c r="G44" s="29"/>
      <c r="H44" s="29"/>
      <c r="I44" s="29" t="s">
        <v>178</v>
      </c>
      <c r="J44" s="29"/>
      <c r="K44" s="29"/>
      <c r="L44" s="29" t="s">
        <v>179</v>
      </c>
      <c r="M44" s="29"/>
      <c r="N44" s="29"/>
      <c r="O44" s="29" t="s">
        <v>4</v>
      </c>
    </row>
    <row r="45" spans="2:15" x14ac:dyDescent="0.25">
      <c r="B45" s="7" t="s">
        <v>162</v>
      </c>
      <c r="C45" s="8" t="s">
        <v>175</v>
      </c>
      <c r="D45" s="8" t="s">
        <v>174</v>
      </c>
      <c r="E45" s="8" t="s">
        <v>173</v>
      </c>
      <c r="F45" s="8" t="s">
        <v>166</v>
      </c>
      <c r="G45" s="8" t="s">
        <v>168</v>
      </c>
      <c r="H45" s="8" t="s">
        <v>167</v>
      </c>
      <c r="I45" s="8" t="s">
        <v>171</v>
      </c>
      <c r="J45" s="8" t="s">
        <v>164</v>
      </c>
      <c r="K45" s="8" t="s">
        <v>172</v>
      </c>
      <c r="L45" s="8" t="s">
        <v>170</v>
      </c>
      <c r="M45" s="8" t="s">
        <v>169</v>
      </c>
      <c r="N45" s="8" t="s">
        <v>165</v>
      </c>
      <c r="O45" s="29"/>
    </row>
    <row r="46" spans="2:15" x14ac:dyDescent="0.25">
      <c r="B46" s="9" t="s">
        <v>152</v>
      </c>
      <c r="C46" s="11">
        <v>44817070.079999998</v>
      </c>
      <c r="D46" s="11">
        <v>54591631.43</v>
      </c>
      <c r="E46" s="11">
        <v>74342414.200000003</v>
      </c>
      <c r="F46" s="11">
        <v>78058681.439999998</v>
      </c>
      <c r="G46" s="11">
        <v>44788916.310000002</v>
      </c>
      <c r="H46" s="11">
        <v>41823079.060000002</v>
      </c>
      <c r="I46" s="11">
        <v>43950347.270000003</v>
      </c>
      <c r="J46" s="11">
        <v>43541437.909999996</v>
      </c>
      <c r="K46" s="11">
        <v>44400215.920000002</v>
      </c>
      <c r="L46" s="11">
        <v>41468863.57</v>
      </c>
      <c r="M46" s="11">
        <v>44047274.549999997</v>
      </c>
      <c r="N46" s="11">
        <v>43047163.530000001</v>
      </c>
      <c r="O46" s="11">
        <v>598877095.26999998</v>
      </c>
    </row>
    <row r="47" spans="2:15" x14ac:dyDescent="0.25">
      <c r="B47" s="9" t="s">
        <v>153</v>
      </c>
      <c r="C47" s="11">
        <v>28389759.972799942</v>
      </c>
      <c r="D47" s="11">
        <v>34653627.853799962</v>
      </c>
      <c r="E47" s="11">
        <v>47364021.602899969</v>
      </c>
      <c r="F47" s="11">
        <v>49757549.060299978</v>
      </c>
      <c r="G47" s="11">
        <v>28360377.980600066</v>
      </c>
      <c r="H47" s="11">
        <v>26543564.92499999</v>
      </c>
      <c r="I47" s="11">
        <v>27966289.114600029</v>
      </c>
      <c r="J47" s="11">
        <v>27722116.393400081</v>
      </c>
      <c r="K47" s="11">
        <v>28134310.449800026</v>
      </c>
      <c r="L47" s="11">
        <v>26354468.70899998</v>
      </c>
      <c r="M47" s="11">
        <v>28027929.991900072</v>
      </c>
      <c r="N47" s="11">
        <v>27440246.133399978</v>
      </c>
      <c r="O47" s="11">
        <v>380714262.18750024</v>
      </c>
    </row>
    <row r="48" spans="2:15" x14ac:dyDescent="0.25">
      <c r="B48" s="9" t="s">
        <v>154</v>
      </c>
      <c r="C48" s="11">
        <v>16427310.107200056</v>
      </c>
      <c r="D48" s="11">
        <v>19938003.576200038</v>
      </c>
      <c r="E48" s="11">
        <v>26978392.597100034</v>
      </c>
      <c r="F48" s="11">
        <v>28301132.37970002</v>
      </c>
      <c r="G48" s="11">
        <v>16428538.329399936</v>
      </c>
      <c r="H48" s="11">
        <v>15279514.135000013</v>
      </c>
      <c r="I48" s="11">
        <v>15984058.155399974</v>
      </c>
      <c r="J48" s="11">
        <v>15819321.516599916</v>
      </c>
      <c r="K48" s="11">
        <v>16265905.470199976</v>
      </c>
      <c r="L48" s="11">
        <v>15114394.86100002</v>
      </c>
      <c r="M48" s="11">
        <v>16019344.558099926</v>
      </c>
      <c r="N48" s="11">
        <v>15606917.396600023</v>
      </c>
      <c r="O48" s="11">
        <v>218162833.08249974</v>
      </c>
    </row>
    <row r="49" spans="2:15" x14ac:dyDescent="0.25">
      <c r="B49" s="9" t="s">
        <v>155</v>
      </c>
      <c r="C49" s="10">
        <v>0.36654136644534657</v>
      </c>
      <c r="D49" s="10">
        <v>0.36522087825430716</v>
      </c>
      <c r="E49" s="10">
        <v>0.36289368441171815</v>
      </c>
      <c r="F49" s="10">
        <v>0.36256226543429071</v>
      </c>
      <c r="G49" s="10">
        <v>0.36679919236474007</v>
      </c>
      <c r="H49" s="10">
        <v>0.3653369019789241</v>
      </c>
      <c r="I49" s="10">
        <v>0.36368445639815244</v>
      </c>
      <c r="J49" s="10">
        <v>0.36331646991765404</v>
      </c>
      <c r="K49" s="10">
        <v>0.36634744073109399</v>
      </c>
      <c r="L49" s="10">
        <v>0.36447574299900254</v>
      </c>
      <c r="M49" s="10">
        <v>0.36368526138695967</v>
      </c>
      <c r="N49" s="10">
        <v>0.36255390870814069</v>
      </c>
      <c r="O49" s="10">
        <v>0.36428648683607179</v>
      </c>
    </row>
    <row r="50" spans="2:15" x14ac:dyDescent="0.25">
      <c r="F50" s="6" t="str">
        <f t="shared" ref="F50:F70" si="1">IFERROR(E50/D50," ")</f>
        <v xml:space="preserve"> </v>
      </c>
    </row>
    <row r="51" spans="2:15" x14ac:dyDescent="0.25">
      <c r="F51" s="6" t="str">
        <f t="shared" si="1"/>
        <v xml:space="preserve"> </v>
      </c>
    </row>
    <row r="52" spans="2:15" ht="31.5" x14ac:dyDescent="0.25">
      <c r="B52" s="31" t="s">
        <v>183</v>
      </c>
      <c r="F52" s="6" t="str">
        <f t="shared" si="1"/>
        <v xml:space="preserve"> </v>
      </c>
    </row>
    <row r="53" spans="2:15" x14ac:dyDescent="0.25">
      <c r="F53" s="6" t="str">
        <f t="shared" si="1"/>
        <v xml:space="preserve"> </v>
      </c>
    </row>
    <row r="54" spans="2:15" x14ac:dyDescent="0.25">
      <c r="B54" s="30" t="s">
        <v>184</v>
      </c>
      <c r="C54" s="10">
        <f>C46/C29-1</f>
        <v>1.6205985746172824</v>
      </c>
      <c r="D54" s="10">
        <f t="shared" ref="D54:N54" si="2">D46/D29-1</f>
        <v>1.6468216571376275</v>
      </c>
      <c r="E54" s="10">
        <f t="shared" si="2"/>
        <v>1.5909542906688396</v>
      </c>
      <c r="F54" s="10">
        <f t="shared" si="2"/>
        <v>1.6104993901968063</v>
      </c>
      <c r="G54" s="10">
        <f t="shared" si="2"/>
        <v>1.6139623524158075</v>
      </c>
      <c r="H54" s="10">
        <f t="shared" si="2"/>
        <v>1.6249444990951019</v>
      </c>
      <c r="I54" s="10">
        <f t="shared" si="2"/>
        <v>19.815926862078289</v>
      </c>
      <c r="J54" s="10">
        <f t="shared" si="2"/>
        <v>4.6121311137633212</v>
      </c>
      <c r="K54" s="10">
        <f t="shared" si="2"/>
        <v>3.470163074632076</v>
      </c>
      <c r="L54" s="10">
        <f t="shared" si="2"/>
        <v>1.7863623137871816</v>
      </c>
      <c r="M54" s="10">
        <f t="shared" si="2"/>
        <v>1.7393195678205684</v>
      </c>
      <c r="N54" s="10">
        <f t="shared" si="2"/>
        <v>1.6031442969462608</v>
      </c>
      <c r="O54" s="10">
        <f>O46/O29-1</f>
        <v>2.0447617742053392</v>
      </c>
    </row>
    <row r="55" spans="2:15" x14ac:dyDescent="0.25">
      <c r="B55" s="30" t="s">
        <v>185</v>
      </c>
      <c r="C55" s="10">
        <f>C29/C13-1</f>
        <v>1.6462569306077888</v>
      </c>
      <c r="D55" s="10">
        <f t="shared" ref="D55:N55" si="3">D29/D13-1</f>
        <v>1.5658096048535382</v>
      </c>
      <c r="E55" s="10">
        <f t="shared" si="3"/>
        <v>1.6726546254181631</v>
      </c>
      <c r="F55" s="10">
        <f t="shared" si="3"/>
        <v>1.6145320325852714</v>
      </c>
      <c r="G55" s="10">
        <f t="shared" si="3"/>
        <v>1.6275283294101186</v>
      </c>
      <c r="H55" s="10">
        <f t="shared" si="3"/>
        <v>1.6202485595513103</v>
      </c>
      <c r="I55" s="10">
        <f t="shared" si="3"/>
        <v>-0.6707245112419582</v>
      </c>
      <c r="J55" s="10">
        <f t="shared" si="3"/>
        <v>0.22726868809626466</v>
      </c>
      <c r="K55" s="10">
        <f t="shared" si="3"/>
        <v>0.53052472533828809</v>
      </c>
      <c r="L55" s="10">
        <f t="shared" si="3"/>
        <v>1.4065218380159314</v>
      </c>
      <c r="M55" s="10">
        <f t="shared" si="3"/>
        <v>1.4800165885352987</v>
      </c>
      <c r="N55" s="10">
        <f t="shared" si="3"/>
        <v>1.6202652514302254</v>
      </c>
      <c r="O55" s="10">
        <f>O29/O13-1</f>
        <v>1.2484552938061557</v>
      </c>
    </row>
    <row r="56" spans="2:15" x14ac:dyDescent="0.25">
      <c r="F56" s="6" t="str">
        <f t="shared" si="1"/>
        <v xml:space="preserve"> </v>
      </c>
    </row>
    <row r="57" spans="2:15" x14ac:dyDescent="0.25">
      <c r="F57" s="6" t="str">
        <f t="shared" si="1"/>
        <v xml:space="preserve"> </v>
      </c>
    </row>
    <row r="58" spans="2:15" x14ac:dyDescent="0.25">
      <c r="F58" s="6" t="str">
        <f t="shared" si="1"/>
        <v xml:space="preserve"> </v>
      </c>
    </row>
    <row r="59" spans="2:15" x14ac:dyDescent="0.25">
      <c r="F59" s="6" t="str">
        <f t="shared" si="1"/>
        <v xml:space="preserve"> </v>
      </c>
    </row>
    <row r="60" spans="2:15" x14ac:dyDescent="0.25">
      <c r="F60" s="6" t="str">
        <f t="shared" si="1"/>
        <v xml:space="preserve"> </v>
      </c>
    </row>
    <row r="61" spans="2:15" x14ac:dyDescent="0.25">
      <c r="F61" s="6" t="str">
        <f t="shared" si="1"/>
        <v xml:space="preserve"> </v>
      </c>
    </row>
    <row r="62" spans="2:15" x14ac:dyDescent="0.25">
      <c r="F62" s="6" t="str">
        <f t="shared" si="1"/>
        <v xml:space="preserve"> </v>
      </c>
    </row>
    <row r="63" spans="2:15" x14ac:dyDescent="0.25">
      <c r="F63" s="6" t="str">
        <f t="shared" si="1"/>
        <v xml:space="preserve"> </v>
      </c>
    </row>
    <row r="64" spans="2:15" x14ac:dyDescent="0.25">
      <c r="F64" s="6" t="str">
        <f t="shared" si="1"/>
        <v xml:space="preserve"> </v>
      </c>
    </row>
    <row r="65" spans="6:6" x14ac:dyDescent="0.25">
      <c r="F65" s="6" t="str">
        <f t="shared" si="1"/>
        <v xml:space="preserve"> </v>
      </c>
    </row>
    <row r="66" spans="6:6" x14ac:dyDescent="0.25">
      <c r="F66" s="6" t="str">
        <f t="shared" si="1"/>
        <v xml:space="preserve"> </v>
      </c>
    </row>
    <row r="67" spans="6:6" x14ac:dyDescent="0.25">
      <c r="F67" s="6" t="str">
        <f t="shared" si="1"/>
        <v xml:space="preserve"> </v>
      </c>
    </row>
    <row r="68" spans="6:6" x14ac:dyDescent="0.25">
      <c r="F68" s="6" t="str">
        <f t="shared" si="1"/>
        <v xml:space="preserve"> </v>
      </c>
    </row>
    <row r="69" spans="6:6" x14ac:dyDescent="0.25">
      <c r="F69" s="6" t="str">
        <f t="shared" si="1"/>
        <v xml:space="preserve"> </v>
      </c>
    </row>
    <row r="70" spans="6:6" x14ac:dyDescent="0.25">
      <c r="F70" s="6" t="str">
        <f t="shared" si="1"/>
        <v xml:space="preserve"> </v>
      </c>
    </row>
  </sheetData>
  <conditionalFormatting sqref="F17:F19 F33:F36">
    <cfRule type="dataBar" priority="20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{508BDEE1-F68E-420A-B3BB-E0C12E4A2640}</x14:id>
        </ext>
      </extLst>
    </cfRule>
  </conditionalFormatting>
  <conditionalFormatting pivot="1" sqref="C13:N13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14:N14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15:N15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16:N16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29:N29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30:N30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31:N31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32:N32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46:N46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47:N47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48:N48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49:N49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sqref="C54:N54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sqref="C55:N55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pageMargins left="0.7" right="0.7" top="0.75" bottom="0.75" header="0.3" footer="0.3"/>
  <pageSetup orientation="portrait" r:id="rId4"/>
  <headerFooter>
    <oddHeader>&amp;L&amp;"-,Bold"&amp;18AtliQ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08BDEE1-F68E-420A-B3BB-E0C12E4A264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F17:F19 F33:F36</xm:sqref>
        </x14:conditionalFormatting>
      </x14:conditionalFormatting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9E580A-DD74-457A-8B37-411A4363BE91}">
  <dimension ref="B1:G67"/>
  <sheetViews>
    <sheetView showGridLines="0" view="pageLayout" topLeftCell="B1" zoomScale="112" zoomScaleNormal="100" zoomScalePageLayoutView="112" workbookViewId="0">
      <selection activeCell="B8" sqref="B8"/>
    </sheetView>
  </sheetViews>
  <sheetFormatPr defaultRowHeight="15" x14ac:dyDescent="0.25"/>
  <cols>
    <col min="2" max="2" width="14.5703125" bestFit="1" customWidth="1"/>
    <col min="3" max="3" width="10.7109375" customWidth="1"/>
    <col min="4" max="4" width="8.7109375" bestFit="1" customWidth="1"/>
    <col min="5" max="5" width="9.140625" customWidth="1"/>
    <col min="6" max="6" width="12" customWidth="1"/>
  </cols>
  <sheetData>
    <row r="1" spans="2:7" ht="18.75" x14ac:dyDescent="0.3">
      <c r="B1" s="3" t="s">
        <v>77</v>
      </c>
    </row>
    <row r="3" spans="2:7" ht="15.75" x14ac:dyDescent="0.25">
      <c r="B3" s="7" t="s">
        <v>2</v>
      </c>
      <c r="C3" s="8" t="s" vm="1">
        <v>1</v>
      </c>
      <c r="E3" s="2" t="s">
        <v>157</v>
      </c>
      <c r="F3" s="2"/>
    </row>
    <row r="4" spans="2:7" ht="15.75" x14ac:dyDescent="0.25">
      <c r="B4" s="7" t="s">
        <v>188</v>
      </c>
      <c r="C4" s="8" t="s" vm="8">
        <v>1</v>
      </c>
      <c r="E4" s="20" t="s">
        <v>187</v>
      </c>
      <c r="F4" s="2"/>
    </row>
    <row r="5" spans="2:7" x14ac:dyDescent="0.25">
      <c r="B5" s="7" t="s">
        <v>180</v>
      </c>
      <c r="C5" s="8" t="s" vm="6">
        <v>75</v>
      </c>
      <c r="D5" s="8" t="s">
        <v>160</v>
      </c>
      <c r="E5" s="8"/>
      <c r="F5" s="8"/>
      <c r="G5" s="8"/>
    </row>
    <row r="6" spans="2:7" ht="18.75" x14ac:dyDescent="0.3">
      <c r="B6" s="3"/>
      <c r="D6" s="15"/>
      <c r="E6" s="8"/>
      <c r="F6" s="8"/>
      <c r="G6" s="8"/>
    </row>
    <row r="7" spans="2:7" x14ac:dyDescent="0.25">
      <c r="B7" s="7" t="s">
        <v>80</v>
      </c>
      <c r="C7" s="8" t="s">
        <v>152</v>
      </c>
      <c r="D7" s="8" t="s">
        <v>153</v>
      </c>
      <c r="E7" s="8" t="s">
        <v>154</v>
      </c>
      <c r="F7" s="8" t="s">
        <v>155</v>
      </c>
    </row>
    <row r="8" spans="2:7" x14ac:dyDescent="0.25">
      <c r="B8" s="9" t="s">
        <v>84</v>
      </c>
      <c r="C8" s="32">
        <v>20991333.73</v>
      </c>
      <c r="D8" s="32">
        <v>14080646.47189997</v>
      </c>
      <c r="E8" s="32">
        <v>6910687.2581000309</v>
      </c>
      <c r="F8" s="10">
        <v>0.32921620641110311</v>
      </c>
      <c r="G8" s="5"/>
    </row>
    <row r="9" spans="2:7" x14ac:dyDescent="0.25">
      <c r="B9" s="9" t="s">
        <v>85</v>
      </c>
      <c r="C9" s="32">
        <v>2840298.27</v>
      </c>
      <c r="D9" s="32">
        <v>1984959.9914000034</v>
      </c>
      <c r="E9" s="32">
        <v>855338.27859999659</v>
      </c>
      <c r="F9" s="10">
        <v>0.3011438226873252</v>
      </c>
    </row>
    <row r="10" spans="2:7" x14ac:dyDescent="0.25">
      <c r="B10" s="9" t="s">
        <v>86</v>
      </c>
      <c r="C10" s="32">
        <v>6950493.5499999998</v>
      </c>
      <c r="D10" s="32">
        <v>4549649.0948999906</v>
      </c>
      <c r="E10" s="32">
        <v>2400844.4551000092</v>
      </c>
      <c r="F10" s="10">
        <v>0.34542071549724829</v>
      </c>
    </row>
    <row r="11" spans="2:7" x14ac:dyDescent="0.25">
      <c r="B11" s="9" t="s">
        <v>87</v>
      </c>
      <c r="C11" s="32">
        <v>35058881.399999999</v>
      </c>
      <c r="D11" s="32">
        <v>21664194.791300066</v>
      </c>
      <c r="E11" s="32">
        <v>13394686.608699933</v>
      </c>
      <c r="F11" s="10">
        <v>0.38206257797774268</v>
      </c>
    </row>
    <row r="12" spans="2:7" x14ac:dyDescent="0.25">
      <c r="B12" s="9" t="s">
        <v>102</v>
      </c>
      <c r="C12" s="32">
        <v>22886336.25</v>
      </c>
      <c r="D12" s="32">
        <v>13486234.367200002</v>
      </c>
      <c r="E12" s="32">
        <v>9400101.8827999979</v>
      </c>
      <c r="F12" s="10">
        <v>0.41072986869184874</v>
      </c>
    </row>
    <row r="13" spans="2:7" x14ac:dyDescent="0.25">
      <c r="B13" s="9" t="s">
        <v>88</v>
      </c>
      <c r="C13" s="32">
        <v>25944172.039999999</v>
      </c>
      <c r="D13" s="32">
        <v>14726089.599699998</v>
      </c>
      <c r="E13" s="32">
        <v>11218082.440300001</v>
      </c>
      <c r="F13" s="10">
        <v>0.43239315646705839</v>
      </c>
    </row>
    <row r="14" spans="2:7" x14ac:dyDescent="0.25">
      <c r="B14" s="9" t="s">
        <v>89</v>
      </c>
      <c r="C14" s="32">
        <v>12006271.039999999</v>
      </c>
      <c r="D14" s="32">
        <v>8863150.5121000074</v>
      </c>
      <c r="E14" s="32">
        <v>3143120.5278999917</v>
      </c>
      <c r="F14" s="10">
        <v>0.26178990274568981</v>
      </c>
    </row>
    <row r="15" spans="2:7" x14ac:dyDescent="0.25">
      <c r="B15" s="9" t="s">
        <v>79</v>
      </c>
      <c r="C15" s="32">
        <v>161262512.18000001</v>
      </c>
      <c r="D15" s="32">
        <v>109652951.69660027</v>
      </c>
      <c r="E15" s="32">
        <v>51609560.483399734</v>
      </c>
      <c r="F15" s="10">
        <v>0.32003445677314968</v>
      </c>
    </row>
    <row r="16" spans="2:7" x14ac:dyDescent="0.25">
      <c r="B16" s="9" t="s">
        <v>81</v>
      </c>
      <c r="C16" s="32">
        <v>18414576.809999999</v>
      </c>
      <c r="D16" s="32">
        <v>11341862.119900001</v>
      </c>
      <c r="E16" s="32">
        <v>7072714.6900999974</v>
      </c>
      <c r="F16" s="10">
        <v>0.38408239098164743</v>
      </c>
    </row>
    <row r="17" spans="2:6" x14ac:dyDescent="0.25">
      <c r="B17" s="9" t="s">
        <v>90</v>
      </c>
      <c r="C17" s="32">
        <v>11717810.460000001</v>
      </c>
      <c r="D17" s="32">
        <v>8187152.0091000218</v>
      </c>
      <c r="E17" s="32">
        <v>3530658.4508999791</v>
      </c>
      <c r="F17" s="10">
        <v>0.30130701148924188</v>
      </c>
    </row>
    <row r="18" spans="2:6" x14ac:dyDescent="0.25">
      <c r="B18" s="9" t="s">
        <v>83</v>
      </c>
      <c r="C18" s="32">
        <v>7922197.0099999998</v>
      </c>
      <c r="D18" s="32">
        <v>4236964.9883000022</v>
      </c>
      <c r="E18" s="32">
        <v>3685232.0216999976</v>
      </c>
      <c r="F18" s="10">
        <v>0.46517803294316179</v>
      </c>
    </row>
    <row r="19" spans="2:6" x14ac:dyDescent="0.25">
      <c r="B19" s="9" t="s">
        <v>91</v>
      </c>
      <c r="C19" s="32">
        <v>7984235.1399999997</v>
      </c>
      <c r="D19" s="32">
        <v>4628370.2107999986</v>
      </c>
      <c r="E19" s="32">
        <v>3355864.9292000011</v>
      </c>
      <c r="F19" s="10">
        <v>0.42031138491745385</v>
      </c>
    </row>
    <row r="20" spans="2:6" x14ac:dyDescent="0.25">
      <c r="B20" s="9" t="s">
        <v>92</v>
      </c>
      <c r="C20" s="32">
        <v>11402159.76</v>
      </c>
      <c r="D20" s="32">
        <v>5903405.6805000016</v>
      </c>
      <c r="E20" s="32">
        <v>5498754.0794999981</v>
      </c>
      <c r="F20" s="10">
        <v>0.48225548450831374</v>
      </c>
    </row>
    <row r="21" spans="2:6" x14ac:dyDescent="0.25">
      <c r="B21" s="9" t="s">
        <v>93</v>
      </c>
      <c r="C21" s="32">
        <v>13677506.75</v>
      </c>
      <c r="D21" s="32">
        <v>9645390.2216000129</v>
      </c>
      <c r="E21" s="32">
        <v>4032116.5283999871</v>
      </c>
      <c r="F21" s="10">
        <v>0.29479908890558487</v>
      </c>
    </row>
    <row r="22" spans="2:6" x14ac:dyDescent="0.25">
      <c r="B22" s="9" t="s">
        <v>94</v>
      </c>
      <c r="C22" s="32">
        <v>5656740.3200000003</v>
      </c>
      <c r="D22" s="32">
        <v>3609869.4284999939</v>
      </c>
      <c r="E22" s="32">
        <v>2046870.8915000064</v>
      </c>
      <c r="F22" s="10">
        <v>0.36184635951257638</v>
      </c>
    </row>
    <row r="23" spans="2:6" x14ac:dyDescent="0.25">
      <c r="B23" s="9" t="s">
        <v>95</v>
      </c>
      <c r="C23" s="32">
        <v>31857231.300000001</v>
      </c>
      <c r="D23" s="32">
        <v>19403683.236900076</v>
      </c>
      <c r="E23" s="32">
        <v>12453548.063099924</v>
      </c>
      <c r="F23" s="10">
        <v>0.39091746378788178</v>
      </c>
    </row>
    <row r="24" spans="2:6" x14ac:dyDescent="0.25">
      <c r="B24" s="9" t="s">
        <v>96</v>
      </c>
      <c r="C24" s="32">
        <v>5189452.4400000004</v>
      </c>
      <c r="D24" s="32">
        <v>2980742.9290000112</v>
      </c>
      <c r="E24" s="32">
        <v>2208709.5109999892</v>
      </c>
      <c r="F24" s="10">
        <v>0.42561513696038211</v>
      </c>
    </row>
    <row r="25" spans="2:6" x14ac:dyDescent="0.25">
      <c r="B25" s="9" t="s">
        <v>97</v>
      </c>
      <c r="C25" s="32">
        <v>11829546.960000001</v>
      </c>
      <c r="D25" s="32">
        <v>6846307.8659000462</v>
      </c>
      <c r="E25" s="32">
        <v>4983239.0940999547</v>
      </c>
      <c r="F25" s="10">
        <v>0.42125358739012558</v>
      </c>
    </row>
    <row r="26" spans="2:6" x14ac:dyDescent="0.25">
      <c r="B26" s="9" t="s">
        <v>98</v>
      </c>
      <c r="C26" s="32">
        <v>48965337.950000003</v>
      </c>
      <c r="D26" s="32">
        <v>31375574.066199984</v>
      </c>
      <c r="E26" s="32">
        <v>17589763.883800019</v>
      </c>
      <c r="F26" s="10">
        <v>0.35922888762171851</v>
      </c>
    </row>
    <row r="27" spans="2:6" x14ac:dyDescent="0.25">
      <c r="B27" s="9" t="s">
        <v>99</v>
      </c>
      <c r="C27" s="32">
        <v>12618989.83</v>
      </c>
      <c r="D27" s="32">
        <v>8437890.9783999883</v>
      </c>
      <c r="E27" s="32">
        <v>4181098.8516000118</v>
      </c>
      <c r="F27" s="10">
        <v>0.33133387917153206</v>
      </c>
    </row>
    <row r="28" spans="2:6" x14ac:dyDescent="0.25">
      <c r="B28" s="9" t="s">
        <v>100</v>
      </c>
      <c r="C28" s="32">
        <v>1767821.3</v>
      </c>
      <c r="D28" s="32">
        <v>1056831.3793000036</v>
      </c>
      <c r="E28" s="32">
        <v>710989.92069999641</v>
      </c>
      <c r="F28" s="10">
        <v>0.40218427094412562</v>
      </c>
    </row>
    <row r="29" spans="2:6" x14ac:dyDescent="0.25">
      <c r="B29" s="9" t="s">
        <v>101</v>
      </c>
      <c r="C29" s="32">
        <v>34152244.240000002</v>
      </c>
      <c r="D29" s="32">
        <v>18739462.579300065</v>
      </c>
      <c r="E29" s="32">
        <v>15412781.660699937</v>
      </c>
      <c r="F29" s="10">
        <v>0.45129630581196428</v>
      </c>
    </row>
    <row r="30" spans="2:6" x14ac:dyDescent="0.25">
      <c r="B30" s="9" t="s">
        <v>82</v>
      </c>
      <c r="C30" s="32">
        <v>87780946.540000007</v>
      </c>
      <c r="D30" s="32">
        <v>55312877.968700089</v>
      </c>
      <c r="E30" s="32">
        <v>32468068.571299918</v>
      </c>
      <c r="F30" s="10">
        <v>0.3698760363275973</v>
      </c>
    </row>
    <row r="31" spans="2:6" x14ac:dyDescent="0.25">
      <c r="F31" s="14" t="str">
        <f t="shared" ref="F10:F34" si="0">IFERROR(E31/D31-1," ")</f>
        <v xml:space="preserve"> </v>
      </c>
    </row>
    <row r="32" spans="2:6" x14ac:dyDescent="0.25">
      <c r="F32" s="14" t="str">
        <f t="shared" si="0"/>
        <v xml:space="preserve"> </v>
      </c>
    </row>
    <row r="33" spans="6:6" x14ac:dyDescent="0.25">
      <c r="F33" s="14" t="str">
        <f t="shared" si="0"/>
        <v xml:space="preserve"> </v>
      </c>
    </row>
    <row r="34" spans="6:6" x14ac:dyDescent="0.25">
      <c r="F34" s="14" t="str">
        <f t="shared" si="0"/>
        <v xml:space="preserve"> </v>
      </c>
    </row>
    <row r="35" spans="6:6" x14ac:dyDescent="0.25">
      <c r="F35" s="6" t="str">
        <f t="shared" ref="F35:F67" si="1">IFERROR(E35/D35," ")</f>
        <v xml:space="preserve"> </v>
      </c>
    </row>
    <row r="36" spans="6:6" x14ac:dyDescent="0.25">
      <c r="F36" s="6" t="str">
        <f t="shared" si="1"/>
        <v xml:space="preserve"> </v>
      </c>
    </row>
    <row r="37" spans="6:6" x14ac:dyDescent="0.25">
      <c r="F37" s="6" t="str">
        <f t="shared" si="1"/>
        <v xml:space="preserve"> </v>
      </c>
    </row>
    <row r="38" spans="6:6" x14ac:dyDescent="0.25">
      <c r="F38" s="6" t="str">
        <f t="shared" si="1"/>
        <v xml:space="preserve"> </v>
      </c>
    </row>
    <row r="39" spans="6:6" x14ac:dyDescent="0.25">
      <c r="F39" s="6" t="str">
        <f t="shared" si="1"/>
        <v xml:space="preserve"> </v>
      </c>
    </row>
    <row r="40" spans="6:6" x14ac:dyDescent="0.25">
      <c r="F40" s="6" t="str">
        <f t="shared" si="1"/>
        <v xml:space="preserve"> </v>
      </c>
    </row>
    <row r="41" spans="6:6" x14ac:dyDescent="0.25">
      <c r="F41" s="6" t="str">
        <f t="shared" si="1"/>
        <v xml:space="preserve"> </v>
      </c>
    </row>
    <row r="42" spans="6:6" x14ac:dyDescent="0.25">
      <c r="F42" s="6" t="str">
        <f t="shared" si="1"/>
        <v xml:space="preserve"> </v>
      </c>
    </row>
    <row r="43" spans="6:6" x14ac:dyDescent="0.25">
      <c r="F43" s="6" t="str">
        <f t="shared" si="1"/>
        <v xml:space="preserve"> </v>
      </c>
    </row>
    <row r="44" spans="6:6" x14ac:dyDescent="0.25">
      <c r="F44" s="6" t="str">
        <f t="shared" si="1"/>
        <v xml:space="preserve"> </v>
      </c>
    </row>
    <row r="45" spans="6:6" x14ac:dyDescent="0.25">
      <c r="F45" s="6" t="str">
        <f t="shared" si="1"/>
        <v xml:space="preserve"> </v>
      </c>
    </row>
    <row r="46" spans="6:6" x14ac:dyDescent="0.25">
      <c r="F46" s="6" t="str">
        <f t="shared" si="1"/>
        <v xml:space="preserve"> </v>
      </c>
    </row>
    <row r="47" spans="6:6" x14ac:dyDescent="0.25">
      <c r="F47" s="6" t="str">
        <f t="shared" si="1"/>
        <v xml:space="preserve"> </v>
      </c>
    </row>
    <row r="48" spans="6:6" x14ac:dyDescent="0.25">
      <c r="F48" s="6" t="str">
        <f t="shared" si="1"/>
        <v xml:space="preserve"> </v>
      </c>
    </row>
    <row r="49" spans="6:6" x14ac:dyDescent="0.25">
      <c r="F49" s="6" t="str">
        <f t="shared" si="1"/>
        <v xml:space="preserve"> </v>
      </c>
    </row>
    <row r="50" spans="6:6" x14ac:dyDescent="0.25">
      <c r="F50" s="6" t="str">
        <f t="shared" si="1"/>
        <v xml:space="preserve"> </v>
      </c>
    </row>
    <row r="51" spans="6:6" x14ac:dyDescent="0.25">
      <c r="F51" s="6" t="str">
        <f t="shared" si="1"/>
        <v xml:space="preserve"> </v>
      </c>
    </row>
    <row r="52" spans="6:6" x14ac:dyDescent="0.25">
      <c r="F52" s="6" t="str">
        <f t="shared" si="1"/>
        <v xml:space="preserve"> </v>
      </c>
    </row>
    <row r="53" spans="6:6" x14ac:dyDescent="0.25">
      <c r="F53" s="6" t="str">
        <f t="shared" si="1"/>
        <v xml:space="preserve"> </v>
      </c>
    </row>
    <row r="54" spans="6:6" x14ac:dyDescent="0.25">
      <c r="F54" s="6" t="str">
        <f t="shared" si="1"/>
        <v xml:space="preserve"> </v>
      </c>
    </row>
    <row r="55" spans="6:6" x14ac:dyDescent="0.25">
      <c r="F55" s="6" t="str">
        <f t="shared" si="1"/>
        <v xml:space="preserve"> </v>
      </c>
    </row>
    <row r="56" spans="6:6" x14ac:dyDescent="0.25">
      <c r="F56" s="6" t="str">
        <f t="shared" si="1"/>
        <v xml:space="preserve"> </v>
      </c>
    </row>
    <row r="57" spans="6:6" x14ac:dyDescent="0.25">
      <c r="F57" s="6" t="str">
        <f t="shared" si="1"/>
        <v xml:space="preserve"> </v>
      </c>
    </row>
    <row r="58" spans="6:6" x14ac:dyDescent="0.25">
      <c r="F58" s="6" t="str">
        <f t="shared" si="1"/>
        <v xml:space="preserve"> </v>
      </c>
    </row>
    <row r="59" spans="6:6" x14ac:dyDescent="0.25">
      <c r="F59" s="6" t="str">
        <f t="shared" si="1"/>
        <v xml:space="preserve"> </v>
      </c>
    </row>
    <row r="60" spans="6:6" x14ac:dyDescent="0.25">
      <c r="F60" s="6" t="str">
        <f t="shared" si="1"/>
        <v xml:space="preserve"> </v>
      </c>
    </row>
    <row r="61" spans="6:6" x14ac:dyDescent="0.25">
      <c r="F61" s="6" t="str">
        <f t="shared" si="1"/>
        <v xml:space="preserve"> </v>
      </c>
    </row>
    <row r="62" spans="6:6" x14ac:dyDescent="0.25">
      <c r="F62" s="6" t="str">
        <f t="shared" si="1"/>
        <v xml:space="preserve"> </v>
      </c>
    </row>
    <row r="63" spans="6:6" x14ac:dyDescent="0.25">
      <c r="F63" s="6" t="str">
        <f t="shared" si="1"/>
        <v xml:space="preserve"> </v>
      </c>
    </row>
    <row r="64" spans="6:6" x14ac:dyDescent="0.25">
      <c r="F64" s="6" t="str">
        <f t="shared" si="1"/>
        <v xml:space="preserve"> </v>
      </c>
    </row>
    <row r="65" spans="6:6" x14ac:dyDescent="0.25">
      <c r="F65" s="6" t="str">
        <f t="shared" si="1"/>
        <v xml:space="preserve"> </v>
      </c>
    </row>
    <row r="66" spans="6:6" x14ac:dyDescent="0.25">
      <c r="F66" s="6" t="str">
        <f t="shared" si="1"/>
        <v xml:space="preserve"> </v>
      </c>
    </row>
    <row r="67" spans="6:6" x14ac:dyDescent="0.25">
      <c r="F67" s="6" t="str">
        <f t="shared" si="1"/>
        <v xml:space="preserve"> </v>
      </c>
    </row>
  </sheetData>
  <conditionalFormatting pivot="1">
    <cfRule type="colorScale" priority="9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D8:E30">
    <cfRule type="colorScale" priority="7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D8:E30">
    <cfRule type="colorScale" priority="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31:F34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{40E98A6D-8EAA-42A9-94A1-AC4343B6BC43}</x14:id>
        </ext>
      </extLst>
    </cfRule>
  </conditionalFormatting>
  <conditionalFormatting pivot="1" sqref="C8:C30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C8:C30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0E98A6D-8EAA-42A9-94A1-AC4343B6BC4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F31:F34</xm:sqref>
        </x14:conditionalFormatting>
      </x14:conditionalFormatting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EDD003-4FEA-4BED-96CC-A9B062A2C55E}">
  <dimension ref="B1:G67"/>
  <sheetViews>
    <sheetView showGridLines="0" tabSelected="1" view="pageLayout" topLeftCell="A23" zoomScaleNormal="100" workbookViewId="0">
      <selection activeCell="C3" sqref="C3"/>
    </sheetView>
  </sheetViews>
  <sheetFormatPr defaultRowHeight="15" x14ac:dyDescent="0.25"/>
  <cols>
    <col min="2" max="2" width="14.5703125" bestFit="1" customWidth="1"/>
    <col min="3" max="3" width="12.140625" customWidth="1"/>
    <col min="4" max="4" width="8.7109375" bestFit="1" customWidth="1"/>
    <col min="5" max="5" width="9.140625" customWidth="1"/>
    <col min="6" max="6" width="12" customWidth="1"/>
  </cols>
  <sheetData>
    <row r="1" spans="2:7" ht="18.75" x14ac:dyDescent="0.3">
      <c r="B1" s="3"/>
      <c r="E1" s="20" t="s">
        <v>155</v>
      </c>
      <c r="F1" s="2"/>
    </row>
    <row r="2" spans="2:7" ht="15.75" x14ac:dyDescent="0.25">
      <c r="E2" s="20" t="s">
        <v>189</v>
      </c>
      <c r="F2" s="2"/>
    </row>
    <row r="3" spans="2:7" ht="15.75" x14ac:dyDescent="0.25">
      <c r="E3" s="20"/>
      <c r="F3" s="2"/>
    </row>
    <row r="4" spans="2:7" ht="18.75" x14ac:dyDescent="0.3">
      <c r="B4" s="3" t="s">
        <v>77</v>
      </c>
      <c r="E4" s="20"/>
      <c r="F4" s="2"/>
    </row>
    <row r="5" spans="2:7" x14ac:dyDescent="0.25">
      <c r="B5" s="7" t="s">
        <v>180</v>
      </c>
      <c r="C5" s="8" t="s" vm="5">
        <v>73</v>
      </c>
      <c r="D5" s="8" t="s">
        <v>160</v>
      </c>
      <c r="E5" s="8"/>
      <c r="F5" s="8"/>
      <c r="G5" s="8"/>
    </row>
    <row r="6" spans="2:7" ht="18.75" x14ac:dyDescent="0.3">
      <c r="B6" s="3"/>
      <c r="D6" s="15"/>
      <c r="E6" s="8"/>
      <c r="F6" s="8"/>
      <c r="G6" s="8"/>
    </row>
    <row r="7" spans="2:7" x14ac:dyDescent="0.25">
      <c r="B7" s="7" t="s">
        <v>155</v>
      </c>
      <c r="C7" s="7" t="s">
        <v>181</v>
      </c>
      <c r="D7" s="8"/>
      <c r="E7" s="8"/>
      <c r="F7" s="8"/>
      <c r="G7" s="8"/>
    </row>
    <row r="8" spans="2:7" x14ac:dyDescent="0.25">
      <c r="B8" s="7" t="s">
        <v>195</v>
      </c>
      <c r="C8" s="8" t="s">
        <v>176</v>
      </c>
      <c r="D8" s="8" t="s">
        <v>177</v>
      </c>
      <c r="E8" s="8" t="s">
        <v>178</v>
      </c>
      <c r="F8" s="8" t="s">
        <v>179</v>
      </c>
      <c r="G8" s="29" t="s">
        <v>4</v>
      </c>
    </row>
    <row r="9" spans="2:7" x14ac:dyDescent="0.25">
      <c r="B9" s="9" t="s">
        <v>190</v>
      </c>
      <c r="C9" s="10">
        <v>0.42976508165700877</v>
      </c>
      <c r="D9" s="10">
        <v>0.42203612922769146</v>
      </c>
      <c r="E9" s="10">
        <v>0.42591777333067843</v>
      </c>
      <c r="F9" s="10">
        <v>0.42455477530384839</v>
      </c>
      <c r="G9" s="10">
        <v>0.42566706554682787</v>
      </c>
    </row>
    <row r="10" spans="2:7" x14ac:dyDescent="0.25">
      <c r="B10" s="9" t="s">
        <v>79</v>
      </c>
      <c r="C10" s="10">
        <v>0.4253682694056678</v>
      </c>
      <c r="D10" s="10">
        <v>0.42249821798003206</v>
      </c>
      <c r="E10" s="10">
        <v>0.42044767349741918</v>
      </c>
      <c r="F10" s="10">
        <v>0.42537682430396778</v>
      </c>
      <c r="G10" s="10">
        <v>0.4235211470222332</v>
      </c>
    </row>
    <row r="11" spans="2:7" x14ac:dyDescent="0.25">
      <c r="B11" s="9" t="s">
        <v>191</v>
      </c>
      <c r="C11" s="10">
        <v>0.35145535174740711</v>
      </c>
      <c r="D11" s="10">
        <v>0.35418344565500748</v>
      </c>
      <c r="E11" s="10">
        <v>0.35359958252716206</v>
      </c>
      <c r="F11" s="10">
        <v>0.3571907935200786</v>
      </c>
      <c r="G11" s="10">
        <v>0.35389516812370941</v>
      </c>
    </row>
    <row r="12" spans="2:7" x14ac:dyDescent="0.25">
      <c r="B12" s="9" t="s">
        <v>192</v>
      </c>
      <c r="C12" s="10">
        <v>0.36594634899726802</v>
      </c>
      <c r="D12" s="10">
        <v>0.37009948198457071</v>
      </c>
      <c r="E12" s="10">
        <v>0.36542699525454081</v>
      </c>
      <c r="F12" s="10">
        <v>0.36558294497378302</v>
      </c>
      <c r="G12" s="10">
        <v>0.36694249399146178</v>
      </c>
    </row>
    <row r="13" spans="2:7" x14ac:dyDescent="0.25">
      <c r="B13" s="9" t="s">
        <v>193</v>
      </c>
      <c r="C13" s="10">
        <v>0.44507243130896368</v>
      </c>
      <c r="D13" s="10">
        <v>0.44345630135973579</v>
      </c>
      <c r="E13" s="10">
        <v>0.44049661892944919</v>
      </c>
      <c r="F13" s="10">
        <v>0.44480386260948868</v>
      </c>
      <c r="G13" s="10">
        <v>0.44352010489210841</v>
      </c>
    </row>
    <row r="14" spans="2:7" x14ac:dyDescent="0.25">
      <c r="B14" s="9" t="s">
        <v>194</v>
      </c>
      <c r="C14" s="10">
        <v>0.4451918962190145</v>
      </c>
      <c r="D14" s="10">
        <v>0.44054930849427082</v>
      </c>
      <c r="E14" s="10">
        <v>0.44005042023345625</v>
      </c>
      <c r="F14" s="10">
        <v>0.4415740895623626</v>
      </c>
      <c r="G14" s="10">
        <v>0.44207311752031186</v>
      </c>
    </row>
    <row r="18" spans="2:7" x14ac:dyDescent="0.25">
      <c r="B18" s="7" t="s">
        <v>180</v>
      </c>
      <c r="C18" s="8" t="s" vm="7">
        <v>74</v>
      </c>
      <c r="D18" s="8"/>
      <c r="E18" s="8"/>
      <c r="F18" s="8"/>
      <c r="G18" s="8"/>
    </row>
    <row r="19" spans="2:7" ht="18.75" x14ac:dyDescent="0.3">
      <c r="B19" s="3"/>
      <c r="D19" s="15"/>
      <c r="E19" s="8"/>
      <c r="F19" s="8"/>
      <c r="G19" s="8"/>
    </row>
    <row r="20" spans="2:7" x14ac:dyDescent="0.25">
      <c r="B20" s="7" t="s">
        <v>155</v>
      </c>
      <c r="C20" s="7" t="s">
        <v>181</v>
      </c>
      <c r="D20" s="8"/>
      <c r="E20" s="8"/>
      <c r="F20" s="8"/>
      <c r="G20" s="8"/>
    </row>
    <row r="21" spans="2:7" x14ac:dyDescent="0.25">
      <c r="B21" s="7" t="s">
        <v>195</v>
      </c>
      <c r="C21" s="8" t="s">
        <v>176</v>
      </c>
      <c r="D21" s="8" t="s">
        <v>177</v>
      </c>
      <c r="E21" s="8" t="s">
        <v>178</v>
      </c>
      <c r="F21" s="8" t="s">
        <v>179</v>
      </c>
      <c r="G21" s="29" t="s">
        <v>4</v>
      </c>
    </row>
    <row r="22" spans="2:7" x14ac:dyDescent="0.25">
      <c r="B22" s="9" t="s">
        <v>190</v>
      </c>
      <c r="C22" s="10">
        <v>0.43336338583084366</v>
      </c>
      <c r="D22" s="10">
        <v>0.4304203478566796</v>
      </c>
      <c r="E22" s="10">
        <v>0.42767469263300484</v>
      </c>
      <c r="F22" s="10">
        <v>0.41791787272016939</v>
      </c>
      <c r="G22" s="10">
        <v>0.42823980251923827</v>
      </c>
    </row>
    <row r="23" spans="2:7" x14ac:dyDescent="0.25">
      <c r="B23" s="9" t="s">
        <v>79</v>
      </c>
      <c r="C23" s="10">
        <v>0.32348034967803552</v>
      </c>
      <c r="D23" s="10">
        <v>0.32129928587299911</v>
      </c>
      <c r="E23" s="10">
        <v>0.32442150323146329</v>
      </c>
      <c r="F23" s="10">
        <v>0.32027940420333711</v>
      </c>
      <c r="G23" s="10">
        <v>0.32207329269468565</v>
      </c>
    </row>
    <row r="24" spans="2:7" x14ac:dyDescent="0.25">
      <c r="B24" s="9" t="s">
        <v>191</v>
      </c>
      <c r="C24" s="10">
        <v>0.39868349886980298</v>
      </c>
      <c r="D24" s="10">
        <v>0.40058959078858974</v>
      </c>
      <c r="E24" s="10">
        <v>0.39114543058792584</v>
      </c>
      <c r="F24" s="10">
        <v>0.39669217242787869</v>
      </c>
      <c r="G24" s="10">
        <v>0.3978451713863575</v>
      </c>
    </row>
    <row r="25" spans="2:7" x14ac:dyDescent="0.25">
      <c r="B25" s="9" t="s">
        <v>192</v>
      </c>
      <c r="C25" s="10">
        <v>0.37647924219724205</v>
      </c>
      <c r="D25" s="10">
        <v>0.37844477203447158</v>
      </c>
      <c r="E25" s="10">
        <v>0.38509968246931298</v>
      </c>
      <c r="F25" s="10">
        <v>0.37741001000114011</v>
      </c>
      <c r="G25" s="10">
        <v>0.37811767762925319</v>
      </c>
    </row>
    <row r="26" spans="2:7" x14ac:dyDescent="0.25">
      <c r="B26" s="9" t="s">
        <v>193</v>
      </c>
      <c r="C26" s="10">
        <v>0.38413370256303242</v>
      </c>
      <c r="D26" s="10">
        <v>0.38292638802218493</v>
      </c>
      <c r="E26" s="10">
        <v>0.38778780868985196</v>
      </c>
      <c r="F26" s="10">
        <v>0.37689561964491103</v>
      </c>
      <c r="G26" s="10">
        <v>0.38234476683821911</v>
      </c>
    </row>
    <row r="27" spans="2:7" x14ac:dyDescent="0.25">
      <c r="B27" s="9" t="s">
        <v>194</v>
      </c>
      <c r="C27" s="10">
        <v>0.38458368306700264</v>
      </c>
      <c r="D27" s="10">
        <v>0.37283218324693984</v>
      </c>
      <c r="E27" s="10">
        <v>0.38156393240479242</v>
      </c>
      <c r="F27" s="10">
        <v>0.37782722493269677</v>
      </c>
      <c r="G27" s="10">
        <v>0.37897721682698698</v>
      </c>
    </row>
    <row r="31" spans="2:7" x14ac:dyDescent="0.25">
      <c r="B31" s="7" t="s">
        <v>180</v>
      </c>
      <c r="C31" s="8" t="s" vm="6">
        <v>75</v>
      </c>
      <c r="D31" s="8"/>
      <c r="E31" s="8"/>
      <c r="F31" s="8"/>
      <c r="G31" s="8"/>
    </row>
    <row r="32" spans="2:7" ht="18.75" x14ac:dyDescent="0.3">
      <c r="B32" s="3"/>
      <c r="D32" s="15"/>
      <c r="E32" s="8"/>
      <c r="F32" s="8"/>
      <c r="G32" s="8"/>
    </row>
    <row r="33" spans="2:7" x14ac:dyDescent="0.25">
      <c r="B33" s="7" t="s">
        <v>155</v>
      </c>
      <c r="C33" s="7" t="s">
        <v>181</v>
      </c>
      <c r="D33" s="8"/>
      <c r="E33" s="8"/>
      <c r="F33" s="8"/>
      <c r="G33" s="8"/>
    </row>
    <row r="34" spans="2:7" x14ac:dyDescent="0.25">
      <c r="B34" s="7" t="s">
        <v>195</v>
      </c>
      <c r="C34" s="8" t="s">
        <v>176</v>
      </c>
      <c r="D34" s="8" t="s">
        <v>177</v>
      </c>
      <c r="E34" s="8" t="s">
        <v>178</v>
      </c>
      <c r="F34" s="8" t="s">
        <v>179</v>
      </c>
      <c r="G34" s="29" t="s">
        <v>4</v>
      </c>
    </row>
    <row r="35" spans="2:7" x14ac:dyDescent="0.25">
      <c r="B35" s="9" t="s">
        <v>190</v>
      </c>
      <c r="C35" s="10">
        <v>0.38989787694631423</v>
      </c>
      <c r="D35" s="10">
        <v>0.37846480544187028</v>
      </c>
      <c r="E35" s="10">
        <v>0.38269200230549033</v>
      </c>
      <c r="F35" s="10">
        <v>0.38002904199264409</v>
      </c>
      <c r="G35" s="10">
        <v>0.38308437901058207</v>
      </c>
    </row>
    <row r="36" spans="2:7" x14ac:dyDescent="0.25">
      <c r="B36" s="9" t="s">
        <v>79</v>
      </c>
      <c r="C36" s="10">
        <v>0.32265661321567751</v>
      </c>
      <c r="D36" s="10">
        <v>0.31810745423020031</v>
      </c>
      <c r="E36" s="10">
        <v>0.31920102583978888</v>
      </c>
      <c r="F36" s="10">
        <v>0.31971816063025216</v>
      </c>
      <c r="G36" s="10">
        <v>0.32003445677314968</v>
      </c>
    </row>
    <row r="37" spans="2:7" x14ac:dyDescent="0.25">
      <c r="B37" s="9" t="s">
        <v>191</v>
      </c>
      <c r="C37" s="10">
        <v>0.37097631401349362</v>
      </c>
      <c r="D37" s="10">
        <v>0.37445340838407498</v>
      </c>
      <c r="E37" s="10">
        <v>0.37466464320883608</v>
      </c>
      <c r="F37" s="10">
        <v>0.37385126996782636</v>
      </c>
      <c r="G37" s="10">
        <v>0.3733541144522059</v>
      </c>
    </row>
    <row r="38" spans="2:7" x14ac:dyDescent="0.25">
      <c r="B38" s="9" t="s">
        <v>192</v>
      </c>
      <c r="C38" s="10">
        <v>0.37881068797678197</v>
      </c>
      <c r="D38" s="10">
        <v>0.38715787605742857</v>
      </c>
      <c r="E38" s="10">
        <v>0.38249922925809549</v>
      </c>
      <c r="F38" s="10">
        <v>0.38313479753712604</v>
      </c>
      <c r="G38" s="10">
        <v>0.3828878193382681</v>
      </c>
    </row>
    <row r="39" spans="2:7" x14ac:dyDescent="0.25">
      <c r="B39" s="9" t="s">
        <v>193</v>
      </c>
      <c r="C39" s="10">
        <v>0.38475217925862198</v>
      </c>
      <c r="D39" s="10">
        <v>0.38440492866947173</v>
      </c>
      <c r="E39" s="10">
        <v>0.3812428564811991</v>
      </c>
      <c r="F39" s="10">
        <v>0.38121102173506072</v>
      </c>
      <c r="G39" s="10">
        <v>0.3830912013364362</v>
      </c>
    </row>
    <row r="40" spans="2:7" x14ac:dyDescent="0.25">
      <c r="B40" s="9" t="s">
        <v>194</v>
      </c>
      <c r="C40" s="10">
        <v>0.38638417514412132</v>
      </c>
      <c r="D40" s="10">
        <v>0.38285937420241589</v>
      </c>
      <c r="E40" s="10">
        <v>0.38599976969399669</v>
      </c>
      <c r="F40" s="10">
        <v>0.38480075989852203</v>
      </c>
      <c r="G40" s="10">
        <v>0.38500851563078525</v>
      </c>
    </row>
    <row r="44" spans="2:7" x14ac:dyDescent="0.25">
      <c r="F44" s="6" t="str">
        <f t="shared" ref="F35:F67" si="0">IFERROR(E44/D44," ")</f>
        <v xml:space="preserve"> </v>
      </c>
    </row>
    <row r="45" spans="2:7" x14ac:dyDescent="0.25">
      <c r="F45" s="6" t="str">
        <f t="shared" si="0"/>
        <v xml:space="preserve"> </v>
      </c>
    </row>
    <row r="46" spans="2:7" x14ac:dyDescent="0.25">
      <c r="F46" s="6" t="str">
        <f t="shared" si="0"/>
        <v xml:space="preserve"> </v>
      </c>
    </row>
    <row r="47" spans="2:7" x14ac:dyDescent="0.25">
      <c r="F47" s="6" t="str">
        <f t="shared" si="0"/>
        <v xml:space="preserve"> </v>
      </c>
    </row>
    <row r="48" spans="2:7" x14ac:dyDescent="0.25">
      <c r="F48" s="6" t="str">
        <f t="shared" si="0"/>
        <v xml:space="preserve"> </v>
      </c>
    </row>
    <row r="49" spans="6:6" x14ac:dyDescent="0.25">
      <c r="F49" s="6" t="str">
        <f t="shared" si="0"/>
        <v xml:space="preserve"> </v>
      </c>
    </row>
    <row r="50" spans="6:6" x14ac:dyDescent="0.25">
      <c r="F50" s="6" t="str">
        <f t="shared" si="0"/>
        <v xml:space="preserve"> </v>
      </c>
    </row>
    <row r="51" spans="6:6" x14ac:dyDescent="0.25">
      <c r="F51" s="6" t="str">
        <f t="shared" si="0"/>
        <v xml:space="preserve"> </v>
      </c>
    </row>
    <row r="52" spans="6:6" x14ac:dyDescent="0.25">
      <c r="F52" s="6" t="str">
        <f t="shared" si="0"/>
        <v xml:space="preserve"> </v>
      </c>
    </row>
    <row r="53" spans="6:6" x14ac:dyDescent="0.25">
      <c r="F53" s="6" t="str">
        <f t="shared" si="0"/>
        <v xml:space="preserve"> </v>
      </c>
    </row>
    <row r="54" spans="6:6" x14ac:dyDescent="0.25">
      <c r="F54" s="6" t="str">
        <f t="shared" si="0"/>
        <v xml:space="preserve"> </v>
      </c>
    </row>
    <row r="55" spans="6:6" x14ac:dyDescent="0.25">
      <c r="F55" s="6" t="str">
        <f t="shared" si="0"/>
        <v xml:space="preserve"> </v>
      </c>
    </row>
    <row r="56" spans="6:6" x14ac:dyDescent="0.25">
      <c r="F56" s="6" t="str">
        <f t="shared" si="0"/>
        <v xml:space="preserve"> </v>
      </c>
    </row>
    <row r="57" spans="6:6" x14ac:dyDescent="0.25">
      <c r="F57" s="6" t="str">
        <f t="shared" si="0"/>
        <v xml:space="preserve"> </v>
      </c>
    </row>
    <row r="58" spans="6:6" x14ac:dyDescent="0.25">
      <c r="F58" s="6" t="str">
        <f t="shared" si="0"/>
        <v xml:space="preserve"> </v>
      </c>
    </row>
    <row r="59" spans="6:6" x14ac:dyDescent="0.25">
      <c r="F59" s="6" t="str">
        <f t="shared" si="0"/>
        <v xml:space="preserve"> </v>
      </c>
    </row>
    <row r="60" spans="6:6" x14ac:dyDescent="0.25">
      <c r="F60" s="6" t="str">
        <f t="shared" si="0"/>
        <v xml:space="preserve"> </v>
      </c>
    </row>
    <row r="61" spans="6:6" x14ac:dyDescent="0.25">
      <c r="F61" s="6" t="str">
        <f t="shared" si="0"/>
        <v xml:space="preserve"> </v>
      </c>
    </row>
    <row r="62" spans="6:6" x14ac:dyDescent="0.25">
      <c r="F62" s="6" t="str">
        <f t="shared" si="0"/>
        <v xml:space="preserve"> </v>
      </c>
    </row>
    <row r="63" spans="6:6" x14ac:dyDescent="0.25">
      <c r="F63" s="6" t="str">
        <f t="shared" si="0"/>
        <v xml:space="preserve"> </v>
      </c>
    </row>
    <row r="64" spans="6:6" x14ac:dyDescent="0.25">
      <c r="F64" s="6" t="str">
        <f t="shared" si="0"/>
        <v xml:space="preserve"> </v>
      </c>
    </row>
    <row r="65" spans="6:6" x14ac:dyDescent="0.25">
      <c r="F65" s="6" t="str">
        <f t="shared" si="0"/>
        <v xml:space="preserve"> </v>
      </c>
    </row>
    <row r="66" spans="6:6" x14ac:dyDescent="0.25">
      <c r="F66" s="6" t="str">
        <f t="shared" si="0"/>
        <v xml:space="preserve"> </v>
      </c>
    </row>
    <row r="67" spans="6:6" x14ac:dyDescent="0.25">
      <c r="F67" s="6" t="str">
        <f t="shared" si="0"/>
        <v xml:space="preserve"> </v>
      </c>
    </row>
  </sheetData>
  <conditionalFormatting pivot="1" sqref="C9:F14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C22:F27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499984740745262"/>
      </colorScale>
    </cfRule>
  </conditionalFormatting>
  <conditionalFormatting pivot="1" sqref="C35:F40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499984740745262"/>
      </colorScale>
    </cfRule>
  </conditionalFormatting>
  <pageMargins left="0.7" right="0.7" top="0.75" bottom="0.75" header="0.3" footer="0.3"/>
  <pageSetup orientation="portrait" r:id="rId4"/>
  <headerFooter>
    <oddHeader>&amp;L&amp;"-,Bold"&amp;18AtliQ Hardwares&amp;R&amp;G</oddHeader>
  </headerFooter>
  <legacyDrawingHF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41643D-7CBC-4D43-A2F2-AF868715C716}">
  <dimension ref="B1:F74"/>
  <sheetViews>
    <sheetView showGridLines="0" view="pageLayout" zoomScale="90" zoomScaleNormal="100" zoomScalePageLayoutView="90" workbookViewId="0">
      <selection activeCell="F7" sqref="F7"/>
    </sheetView>
  </sheetViews>
  <sheetFormatPr defaultRowHeight="15" x14ac:dyDescent="0.25"/>
  <cols>
    <col min="2" max="2" width="24" bestFit="1" customWidth="1"/>
    <col min="3" max="3" width="7.5703125" bestFit="1" customWidth="1"/>
    <col min="4" max="4" width="8.85546875" bestFit="1" customWidth="1"/>
    <col min="5" max="5" width="13.85546875" customWidth="1"/>
    <col min="6" max="6" width="10" bestFit="1" customWidth="1"/>
  </cols>
  <sheetData>
    <row r="1" spans="2:6" ht="18.75" x14ac:dyDescent="0.3">
      <c r="B1" s="3" t="s">
        <v>77</v>
      </c>
    </row>
    <row r="2" spans="2:6" ht="15.75" x14ac:dyDescent="0.25">
      <c r="B2" s="7" t="s">
        <v>2</v>
      </c>
      <c r="C2" s="8" t="s" vm="1">
        <v>1</v>
      </c>
      <c r="D2" s="8"/>
      <c r="E2" s="20" t="s">
        <v>76</v>
      </c>
      <c r="F2" s="20"/>
    </row>
    <row r="3" spans="2:6" ht="15.75" x14ac:dyDescent="0.25">
      <c r="B3" s="7" t="s">
        <v>0</v>
      </c>
      <c r="C3" s="8" t="s" vm="2">
        <v>1</v>
      </c>
      <c r="D3" s="8"/>
      <c r="E3" s="20" t="s">
        <v>78</v>
      </c>
      <c r="F3" s="20"/>
    </row>
    <row r="4" spans="2:6" x14ac:dyDescent="0.25">
      <c r="B4" s="7" t="s">
        <v>3</v>
      </c>
      <c r="C4" s="8" t="s" vm="3">
        <v>1</v>
      </c>
      <c r="D4" s="8"/>
      <c r="E4" s="8" t="s">
        <v>163</v>
      </c>
      <c r="F4" s="8"/>
    </row>
    <row r="5" spans="2:6" x14ac:dyDescent="0.25">
      <c r="B5" s="8"/>
      <c r="C5" s="8"/>
      <c r="D5" s="8"/>
      <c r="E5" s="8"/>
      <c r="F5" s="8"/>
    </row>
    <row r="6" spans="2:6" x14ac:dyDescent="0.25">
      <c r="B6" s="7" t="s">
        <v>76</v>
      </c>
      <c r="C6" s="23" t="s">
        <v>73</v>
      </c>
      <c r="D6" s="23" t="s">
        <v>74</v>
      </c>
      <c r="E6" s="23" t="s">
        <v>75</v>
      </c>
      <c r="F6" s="23" t="s">
        <v>72</v>
      </c>
    </row>
    <row r="7" spans="2:6" x14ac:dyDescent="0.25">
      <c r="B7" s="9" t="s">
        <v>5</v>
      </c>
      <c r="C7" s="24">
        <v>1421158.96</v>
      </c>
      <c r="D7" s="24">
        <v>2889321.88</v>
      </c>
      <c r="E7" s="24">
        <v>10924012.960000001</v>
      </c>
      <c r="F7" s="26">
        <v>3.7808224260565946</v>
      </c>
    </row>
    <row r="8" spans="2:6" x14ac:dyDescent="0.25">
      <c r="B8" s="9" t="s">
        <v>6</v>
      </c>
      <c r="C8" s="24"/>
      <c r="D8" s="24">
        <v>162534.09</v>
      </c>
      <c r="E8" s="24">
        <v>805675.63</v>
      </c>
      <c r="F8" s="26">
        <v>4.956963982140608</v>
      </c>
    </row>
    <row r="9" spans="2:6" x14ac:dyDescent="0.25">
      <c r="B9" s="9" t="s">
        <v>7</v>
      </c>
      <c r="C9" s="24">
        <v>12169170.460000001</v>
      </c>
      <c r="D9" s="24">
        <v>37506624.100000001</v>
      </c>
      <c r="E9" s="24">
        <v>82089923.829999998</v>
      </c>
      <c r="F9" s="26">
        <v>2.1886780215444661</v>
      </c>
    </row>
    <row r="10" spans="2:6" x14ac:dyDescent="0.25">
      <c r="B10" s="9" t="s">
        <v>8</v>
      </c>
      <c r="C10" s="24">
        <v>351590.32</v>
      </c>
      <c r="D10" s="24">
        <v>740367.8</v>
      </c>
      <c r="E10" s="24">
        <v>2265407.25</v>
      </c>
      <c r="F10" s="26">
        <v>3.0598403253085831</v>
      </c>
    </row>
    <row r="11" spans="2:6" x14ac:dyDescent="0.25">
      <c r="B11" s="9" t="s">
        <v>9</v>
      </c>
      <c r="C11" s="24">
        <v>181917.29</v>
      </c>
      <c r="D11" s="24">
        <v>674348.67</v>
      </c>
      <c r="E11" s="24">
        <v>3171742.1</v>
      </c>
      <c r="F11" s="26">
        <v>4.7034156677435126</v>
      </c>
    </row>
    <row r="12" spans="2:6" x14ac:dyDescent="0.25">
      <c r="B12" s="9" t="s">
        <v>10</v>
      </c>
      <c r="C12" s="24">
        <v>7176248.0199999996</v>
      </c>
      <c r="D12" s="24">
        <v>23669537.93</v>
      </c>
      <c r="E12" s="24">
        <v>52979606.530000001</v>
      </c>
      <c r="F12" s="26">
        <v>2.238303370631114</v>
      </c>
    </row>
    <row r="13" spans="2:6" x14ac:dyDescent="0.25">
      <c r="B13" s="9" t="s">
        <v>11</v>
      </c>
      <c r="C13" s="24">
        <v>9582893.7400000002</v>
      </c>
      <c r="D13" s="24">
        <v>17675320.82</v>
      </c>
      <c r="E13" s="24">
        <v>61116567.130000003</v>
      </c>
      <c r="F13" s="26">
        <v>3.4577345301051232</v>
      </c>
    </row>
    <row r="14" spans="2:6" x14ac:dyDescent="0.25">
      <c r="B14" s="9" t="s">
        <v>12</v>
      </c>
      <c r="C14" s="24">
        <v>852541.07</v>
      </c>
      <c r="D14" s="24">
        <v>1772715.57</v>
      </c>
      <c r="E14" s="24">
        <v>6312296.3700000001</v>
      </c>
      <c r="F14" s="26">
        <v>3.5608060744905625</v>
      </c>
    </row>
    <row r="15" spans="2:6" x14ac:dyDescent="0.25">
      <c r="B15" s="9" t="s">
        <v>13</v>
      </c>
      <c r="C15" s="24">
        <v>241323.21</v>
      </c>
      <c r="D15" s="24">
        <v>826086.99</v>
      </c>
      <c r="E15" s="24">
        <v>4072008.35</v>
      </c>
      <c r="F15" s="26">
        <v>4.929273066024197</v>
      </c>
    </row>
    <row r="16" spans="2:6" x14ac:dyDescent="0.25">
      <c r="B16" s="9" t="s">
        <v>14</v>
      </c>
      <c r="C16" s="24">
        <v>597546.22</v>
      </c>
      <c r="D16" s="24">
        <v>1323922.69</v>
      </c>
      <c r="E16" s="24">
        <v>5508504.8600000003</v>
      </c>
      <c r="F16" s="26">
        <v>4.1607451111816811</v>
      </c>
    </row>
    <row r="17" spans="2:6" x14ac:dyDescent="0.25">
      <c r="B17" s="9" t="s">
        <v>15</v>
      </c>
      <c r="C17" s="24"/>
      <c r="D17" s="24">
        <v>417961.2</v>
      </c>
      <c r="E17" s="24">
        <v>3017815.13</v>
      </c>
      <c r="F17" s="26">
        <v>7.2203236329113798</v>
      </c>
    </row>
    <row r="18" spans="2:6" x14ac:dyDescent="0.25">
      <c r="B18" s="9" t="s">
        <v>16</v>
      </c>
      <c r="C18" s="24">
        <v>905096.71</v>
      </c>
      <c r="D18" s="24">
        <v>2196627.85</v>
      </c>
      <c r="E18" s="24">
        <v>7671381.2999999998</v>
      </c>
      <c r="F18" s="26">
        <v>3.4923445498517189</v>
      </c>
    </row>
    <row r="19" spans="2:6" x14ac:dyDescent="0.25">
      <c r="B19" s="9" t="s">
        <v>17</v>
      </c>
      <c r="C19" s="24">
        <v>462637.92</v>
      </c>
      <c r="D19" s="24">
        <v>1179768.76</v>
      </c>
      <c r="E19" s="24">
        <v>4247167.71</v>
      </c>
      <c r="F19" s="26">
        <v>3.6000001474865293</v>
      </c>
    </row>
    <row r="20" spans="2:6" x14ac:dyDescent="0.25">
      <c r="B20" s="9" t="s">
        <v>18</v>
      </c>
      <c r="C20" s="24">
        <v>1143407.8500000001</v>
      </c>
      <c r="D20" s="24">
        <v>2752286.63</v>
      </c>
      <c r="E20" s="24">
        <v>9285416.5999999996</v>
      </c>
      <c r="F20" s="26">
        <v>3.3737098813723483</v>
      </c>
    </row>
    <row r="21" spans="2:6" x14ac:dyDescent="0.25">
      <c r="B21" s="9" t="s">
        <v>19</v>
      </c>
      <c r="C21" s="24">
        <v>1669064.37</v>
      </c>
      <c r="D21" s="24">
        <v>2473054.08</v>
      </c>
      <c r="E21" s="24">
        <v>7545512.4199999999</v>
      </c>
      <c r="F21" s="26">
        <v>3.0510907468711723</v>
      </c>
    </row>
    <row r="22" spans="2:6" x14ac:dyDescent="0.25">
      <c r="B22" s="9" t="s">
        <v>20</v>
      </c>
      <c r="C22" s="24">
        <v>287996.74</v>
      </c>
      <c r="D22" s="24">
        <v>756818.22</v>
      </c>
      <c r="E22" s="24">
        <v>1868914.36</v>
      </c>
      <c r="F22" s="26">
        <v>2.4694362670074197</v>
      </c>
    </row>
    <row r="23" spans="2:6" x14ac:dyDescent="0.25">
      <c r="B23" s="9" t="s">
        <v>21</v>
      </c>
      <c r="C23" s="24">
        <v>802783.11</v>
      </c>
      <c r="D23" s="24">
        <v>1717525.22</v>
      </c>
      <c r="E23" s="24">
        <v>4140120.59</v>
      </c>
      <c r="F23" s="26">
        <v>2.4105151655356769</v>
      </c>
    </row>
    <row r="24" spans="2:6" x14ac:dyDescent="0.25">
      <c r="B24" s="9" t="s">
        <v>22</v>
      </c>
      <c r="C24" s="24">
        <v>2609242.38</v>
      </c>
      <c r="D24" s="24">
        <v>6265231.9800000004</v>
      </c>
      <c r="E24" s="24">
        <v>15171675.699999999</v>
      </c>
      <c r="F24" s="26">
        <v>2.4215664716695771</v>
      </c>
    </row>
    <row r="25" spans="2:6" x14ac:dyDescent="0.25">
      <c r="B25" s="9" t="s">
        <v>23</v>
      </c>
      <c r="C25" s="24">
        <v>118429.03</v>
      </c>
      <c r="D25" s="24">
        <v>648682.66</v>
      </c>
      <c r="E25" s="24">
        <v>1854965.87</v>
      </c>
      <c r="F25" s="26">
        <v>2.8595891094113721</v>
      </c>
    </row>
    <row r="26" spans="2:6" x14ac:dyDescent="0.25">
      <c r="B26" s="9" t="s">
        <v>24</v>
      </c>
      <c r="C26" s="24"/>
      <c r="D26" s="24">
        <v>143154.04</v>
      </c>
      <c r="E26" s="24">
        <v>722409.08</v>
      </c>
      <c r="F26" s="26">
        <v>5.04637577814779</v>
      </c>
    </row>
    <row r="27" spans="2:6" x14ac:dyDescent="0.25">
      <c r="B27" s="9" t="s">
        <v>25</v>
      </c>
      <c r="C27" s="24">
        <v>104825.53</v>
      </c>
      <c r="D27" s="24">
        <v>748506.75</v>
      </c>
      <c r="E27" s="24">
        <v>2345406.36</v>
      </c>
      <c r="F27" s="26">
        <v>3.1334471733220841</v>
      </c>
    </row>
    <row r="28" spans="2:6" x14ac:dyDescent="0.25">
      <c r="B28" s="9" t="s">
        <v>26</v>
      </c>
      <c r="C28" s="24">
        <v>1804484.17</v>
      </c>
      <c r="D28" s="24">
        <v>2609448.62</v>
      </c>
      <c r="E28" s="24">
        <v>11938162.93</v>
      </c>
      <c r="F28" s="26">
        <v>4.5749752796435592</v>
      </c>
    </row>
    <row r="29" spans="2:6" x14ac:dyDescent="0.25">
      <c r="B29" s="9" t="s">
        <v>27</v>
      </c>
      <c r="C29" s="24">
        <v>2342107.9</v>
      </c>
      <c r="D29" s="24">
        <v>3462178.64</v>
      </c>
      <c r="E29" s="24">
        <v>12420697.800000001</v>
      </c>
      <c r="F29" s="26">
        <v>3.5875381057749234</v>
      </c>
    </row>
    <row r="30" spans="2:6" x14ac:dyDescent="0.25">
      <c r="B30" s="9" t="s">
        <v>28</v>
      </c>
      <c r="C30" s="24">
        <v>181128.45</v>
      </c>
      <c r="D30" s="24">
        <v>679745</v>
      </c>
      <c r="E30" s="24">
        <v>3638823.64</v>
      </c>
      <c r="F30" s="26">
        <v>5.3532186923037317</v>
      </c>
    </row>
    <row r="31" spans="2:6" x14ac:dyDescent="0.25">
      <c r="B31" s="9" t="s">
        <v>29</v>
      </c>
      <c r="C31" s="24">
        <v>416982.09</v>
      </c>
      <c r="D31" s="24">
        <v>833074.59</v>
      </c>
      <c r="E31" s="24">
        <v>4128023.44</v>
      </c>
      <c r="F31" s="26">
        <v>4.9551666676089594</v>
      </c>
    </row>
    <row r="32" spans="2:6" x14ac:dyDescent="0.25">
      <c r="B32" s="9" t="s">
        <v>30</v>
      </c>
      <c r="C32" s="24">
        <v>458809.95</v>
      </c>
      <c r="D32" s="24">
        <v>1317625.2</v>
      </c>
      <c r="E32" s="24">
        <v>5163762.3899999997</v>
      </c>
      <c r="F32" s="26">
        <v>3.9189918271144175</v>
      </c>
    </row>
    <row r="33" spans="2:6" x14ac:dyDescent="0.25">
      <c r="B33" s="9" t="s">
        <v>31</v>
      </c>
      <c r="C33" s="24">
        <v>410976.9</v>
      </c>
      <c r="D33" s="24">
        <v>938709.3</v>
      </c>
      <c r="E33" s="24">
        <v>4187228.54</v>
      </c>
      <c r="F33" s="26">
        <v>4.4606232621749884</v>
      </c>
    </row>
    <row r="34" spans="2:6" x14ac:dyDescent="0.25">
      <c r="B34" s="9" t="s">
        <v>32</v>
      </c>
      <c r="C34" s="24">
        <v>360647.76</v>
      </c>
      <c r="D34" s="24">
        <v>877937.94</v>
      </c>
      <c r="E34" s="24">
        <v>3903920.33</v>
      </c>
      <c r="F34" s="26">
        <v>4.4466928152119731</v>
      </c>
    </row>
    <row r="35" spans="2:6" x14ac:dyDescent="0.25">
      <c r="B35" s="9" t="s">
        <v>33</v>
      </c>
      <c r="C35" s="24">
        <v>786899.1</v>
      </c>
      <c r="D35" s="24">
        <v>1766211.09</v>
      </c>
      <c r="E35" s="24">
        <v>6428628.5999999996</v>
      </c>
      <c r="F35" s="26">
        <v>3.6397849817600223</v>
      </c>
    </row>
    <row r="36" spans="2:6" x14ac:dyDescent="0.25">
      <c r="B36" s="9" t="s">
        <v>34</v>
      </c>
      <c r="C36" s="24">
        <v>1651773.06</v>
      </c>
      <c r="D36" s="24">
        <v>2991636.73</v>
      </c>
      <c r="E36" s="24">
        <v>9819707.9900000002</v>
      </c>
      <c r="F36" s="26">
        <v>3.2823864914908971</v>
      </c>
    </row>
    <row r="37" spans="2:6" x14ac:dyDescent="0.25">
      <c r="B37" s="9" t="s">
        <v>35</v>
      </c>
      <c r="C37" s="24">
        <v>1527093.19</v>
      </c>
      <c r="D37" s="24">
        <v>2021307.6</v>
      </c>
      <c r="E37" s="24">
        <v>7915833.71</v>
      </c>
      <c r="F37" s="26">
        <v>3.9161945020144384</v>
      </c>
    </row>
    <row r="38" spans="2:6" x14ac:dyDescent="0.25">
      <c r="B38" s="9" t="s">
        <v>36</v>
      </c>
      <c r="C38" s="24">
        <v>73384.399999999994</v>
      </c>
      <c r="D38" s="24">
        <v>457524.18</v>
      </c>
      <c r="E38" s="24">
        <v>1813067.87</v>
      </c>
      <c r="F38" s="26">
        <v>3.9627804370907787</v>
      </c>
    </row>
    <row r="39" spans="2:6" x14ac:dyDescent="0.25">
      <c r="B39" s="9" t="s">
        <v>37</v>
      </c>
      <c r="C39" s="24">
        <v>2935579.42</v>
      </c>
      <c r="D39" s="24">
        <v>8347860.8200000003</v>
      </c>
      <c r="E39" s="24">
        <v>19285758.77</v>
      </c>
      <c r="F39" s="26">
        <v>2.3102635736085499</v>
      </c>
    </row>
    <row r="40" spans="2:6" x14ac:dyDescent="0.25">
      <c r="B40" s="9" t="s">
        <v>38</v>
      </c>
      <c r="C40" s="24">
        <v>540888.93999999994</v>
      </c>
      <c r="D40" s="24">
        <v>821784.57</v>
      </c>
      <c r="E40" s="24">
        <v>2874380.11</v>
      </c>
      <c r="F40" s="26">
        <v>3.4977294718492953</v>
      </c>
    </row>
    <row r="41" spans="2:6" x14ac:dyDescent="0.25">
      <c r="B41" s="9" t="s">
        <v>39</v>
      </c>
      <c r="C41" s="24">
        <v>561632.18999999994</v>
      </c>
      <c r="D41" s="24">
        <v>1497307.61</v>
      </c>
      <c r="E41" s="24">
        <v>4072202.84</v>
      </c>
      <c r="F41" s="26">
        <v>2.7196835258187191</v>
      </c>
    </row>
    <row r="42" spans="2:6" x14ac:dyDescent="0.25">
      <c r="B42" s="9" t="s">
        <v>40</v>
      </c>
      <c r="C42" s="24">
        <v>1545414.4</v>
      </c>
      <c r="D42" s="24">
        <v>2067836.93</v>
      </c>
      <c r="E42" s="24">
        <v>8670140.25</v>
      </c>
      <c r="F42" s="26">
        <v>4.1928549220755045</v>
      </c>
    </row>
    <row r="43" spans="2:6" x14ac:dyDescent="0.25">
      <c r="B43" s="9" t="s">
        <v>41</v>
      </c>
      <c r="C43" s="24">
        <v>69942.850000000006</v>
      </c>
      <c r="D43" s="24">
        <v>479888.18</v>
      </c>
      <c r="E43" s="24">
        <v>1843217.02</v>
      </c>
      <c r="F43" s="26">
        <v>3.8409302350393379</v>
      </c>
    </row>
    <row r="44" spans="2:6" x14ac:dyDescent="0.25">
      <c r="B44" s="9" t="s">
        <v>42</v>
      </c>
      <c r="C44" s="24">
        <v>416213.19</v>
      </c>
      <c r="D44" s="24">
        <v>1014663.12</v>
      </c>
      <c r="E44" s="24">
        <v>2758212.96</v>
      </c>
      <c r="F44" s="26">
        <v>2.7183534176348108</v>
      </c>
    </row>
    <row r="45" spans="2:6" x14ac:dyDescent="0.25">
      <c r="B45" s="9" t="s">
        <v>43</v>
      </c>
      <c r="C45" s="24"/>
      <c r="D45" s="24">
        <v>162753.95000000001</v>
      </c>
      <c r="E45" s="24">
        <v>1443942.15</v>
      </c>
      <c r="F45" s="26">
        <v>8.8719330621468782</v>
      </c>
    </row>
    <row r="46" spans="2:6" x14ac:dyDescent="0.25">
      <c r="B46" s="9" t="s">
        <v>44</v>
      </c>
      <c r="C46" s="24">
        <v>4682610.4800000004</v>
      </c>
      <c r="D46" s="24">
        <v>5972163.8600000003</v>
      </c>
      <c r="E46" s="24">
        <v>18801025.219999999</v>
      </c>
      <c r="F46" s="26">
        <v>3.1481094056920265</v>
      </c>
    </row>
    <row r="47" spans="2:6" x14ac:dyDescent="0.25">
      <c r="B47" s="9" t="s">
        <v>45</v>
      </c>
      <c r="C47" s="24">
        <v>173080.8</v>
      </c>
      <c r="D47" s="24">
        <v>933136.09</v>
      </c>
      <c r="E47" s="24">
        <v>4807280.34</v>
      </c>
      <c r="F47" s="26">
        <v>5.1517462367145184</v>
      </c>
    </row>
    <row r="48" spans="2:6" x14ac:dyDescent="0.25">
      <c r="B48" s="9" t="s">
        <v>46</v>
      </c>
      <c r="C48" s="24">
        <v>1482289.87</v>
      </c>
      <c r="D48" s="24">
        <v>2113442.65</v>
      </c>
      <c r="E48" s="24">
        <v>8086224.5099999998</v>
      </c>
      <c r="F48" s="26">
        <v>3.8260912875965669</v>
      </c>
    </row>
    <row r="49" spans="2:6" x14ac:dyDescent="0.25">
      <c r="B49" s="9" t="s">
        <v>47</v>
      </c>
      <c r="C49" s="24">
        <v>990022.26</v>
      </c>
      <c r="D49" s="24">
        <v>3417669.59</v>
      </c>
      <c r="E49" s="24">
        <v>16114191.41</v>
      </c>
      <c r="F49" s="26">
        <v>4.7149646815331847</v>
      </c>
    </row>
    <row r="50" spans="2:6" x14ac:dyDescent="0.25">
      <c r="B50" s="9" t="s">
        <v>48</v>
      </c>
      <c r="C50" s="24">
        <v>526231.55000000005</v>
      </c>
      <c r="D50" s="24">
        <v>1626281.17</v>
      </c>
      <c r="E50" s="24">
        <v>4015071.5</v>
      </c>
      <c r="F50" s="26">
        <v>2.4688667458407578</v>
      </c>
    </row>
    <row r="51" spans="2:6" x14ac:dyDescent="0.25">
      <c r="B51" s="9" t="s">
        <v>49</v>
      </c>
      <c r="C51" s="24">
        <v>247519.16</v>
      </c>
      <c r="D51" s="24">
        <v>389012.13</v>
      </c>
      <c r="E51" s="24">
        <v>1117963.1200000001</v>
      </c>
      <c r="F51" s="26">
        <v>2.8738515685873347</v>
      </c>
    </row>
    <row r="52" spans="2:6" x14ac:dyDescent="0.25">
      <c r="B52" s="9" t="s">
        <v>50</v>
      </c>
      <c r="C52" s="24"/>
      <c r="D52" s="24">
        <v>13179.02</v>
      </c>
      <c r="E52" s="24">
        <v>351210.13</v>
      </c>
      <c r="F52" s="26">
        <v>26.649184081972709</v>
      </c>
    </row>
    <row r="53" spans="2:6" x14ac:dyDescent="0.25">
      <c r="B53" s="9" t="s">
        <v>51</v>
      </c>
      <c r="C53" s="24">
        <v>1867175.07</v>
      </c>
      <c r="D53" s="24">
        <v>3728375.26</v>
      </c>
      <c r="E53" s="24">
        <v>9850394.5899999999</v>
      </c>
      <c r="F53" s="26">
        <v>2.6420072828184149</v>
      </c>
    </row>
    <row r="54" spans="2:6" x14ac:dyDescent="0.25">
      <c r="B54" s="9" t="s">
        <v>52</v>
      </c>
      <c r="C54" s="24">
        <v>259089.69</v>
      </c>
      <c r="D54" s="24">
        <v>401692.64</v>
      </c>
      <c r="E54" s="24">
        <v>1199362.8600000001</v>
      </c>
      <c r="F54" s="26">
        <v>2.9857725548568679</v>
      </c>
    </row>
    <row r="55" spans="2:6" x14ac:dyDescent="0.25">
      <c r="B55" s="9" t="s">
        <v>53</v>
      </c>
      <c r="C55" s="24">
        <v>458873.63</v>
      </c>
      <c r="D55" s="24">
        <v>1099603.57</v>
      </c>
      <c r="E55" s="24">
        <v>3882560.96</v>
      </c>
      <c r="F55" s="26">
        <v>3.530873367390031</v>
      </c>
    </row>
    <row r="56" spans="2:6" x14ac:dyDescent="0.25">
      <c r="B56" s="9" t="s">
        <v>54</v>
      </c>
      <c r="C56" s="24">
        <v>1593507.3</v>
      </c>
      <c r="D56" s="24">
        <v>2456724.54</v>
      </c>
      <c r="E56" s="24">
        <v>10825195.029999999</v>
      </c>
      <c r="F56" s="26">
        <v>4.4063527895561299</v>
      </c>
    </row>
    <row r="57" spans="2:6" x14ac:dyDescent="0.25">
      <c r="B57" s="9" t="s">
        <v>55</v>
      </c>
      <c r="C57" s="24">
        <v>510186.17</v>
      </c>
      <c r="D57" s="24">
        <v>1454505.18</v>
      </c>
      <c r="E57" s="24">
        <v>5273396.54</v>
      </c>
      <c r="F57" s="26">
        <v>3.6255605084885296</v>
      </c>
    </row>
    <row r="58" spans="2:6" x14ac:dyDescent="0.25">
      <c r="B58" s="9" t="s">
        <v>56</v>
      </c>
      <c r="C58" s="24">
        <v>813378.54</v>
      </c>
      <c r="D58" s="24">
        <v>1747581.69</v>
      </c>
      <c r="E58" s="24">
        <v>5443873.3600000003</v>
      </c>
      <c r="F58" s="26">
        <v>3.1150894926119306</v>
      </c>
    </row>
    <row r="59" spans="2:6" x14ac:dyDescent="0.25">
      <c r="B59" s="9" t="s">
        <v>57</v>
      </c>
      <c r="C59" s="24">
        <v>1617662.51</v>
      </c>
      <c r="D59" s="24">
        <v>2574641.21</v>
      </c>
      <c r="E59" s="24">
        <v>9729512.7300000004</v>
      </c>
      <c r="F59" s="26">
        <v>3.7789780930291257</v>
      </c>
    </row>
    <row r="60" spans="2:6" x14ac:dyDescent="0.25">
      <c r="B60" s="9" t="s">
        <v>58</v>
      </c>
      <c r="C60" s="24">
        <v>389161.04</v>
      </c>
      <c r="D60" s="24">
        <v>1005042.45</v>
      </c>
      <c r="E60" s="24">
        <v>4056096.9</v>
      </c>
      <c r="F60" s="26">
        <v>4.0357468483047656</v>
      </c>
    </row>
    <row r="61" spans="2:6" x14ac:dyDescent="0.25">
      <c r="B61" s="9" t="s">
        <v>59</v>
      </c>
      <c r="C61" s="24">
        <v>4827925.58</v>
      </c>
      <c r="D61" s="24">
        <v>6437330.6799999997</v>
      </c>
      <c r="E61" s="24">
        <v>20697519.780000001</v>
      </c>
      <c r="F61" s="26">
        <v>3.2152332711918414</v>
      </c>
    </row>
    <row r="62" spans="2:6" x14ac:dyDescent="0.25">
      <c r="B62" s="9" t="s">
        <v>60</v>
      </c>
      <c r="C62" s="24">
        <v>234404.94</v>
      </c>
      <c r="D62" s="24">
        <v>383094.89</v>
      </c>
      <c r="E62" s="24">
        <v>1189344.75</v>
      </c>
      <c r="F62" s="26">
        <v>3.1045696015418005</v>
      </c>
    </row>
    <row r="63" spans="2:6" x14ac:dyDescent="0.25">
      <c r="B63" s="9" t="s">
        <v>61</v>
      </c>
      <c r="C63" s="24">
        <v>550457.97</v>
      </c>
      <c r="D63" s="24">
        <v>1073719.8400000001</v>
      </c>
      <c r="E63" s="24">
        <v>4655996</v>
      </c>
      <c r="F63" s="26">
        <v>4.3363229648434176</v>
      </c>
    </row>
    <row r="64" spans="2:6" x14ac:dyDescent="0.25">
      <c r="B64" s="9" t="s">
        <v>62</v>
      </c>
      <c r="C64" s="24">
        <v>559826.12</v>
      </c>
      <c r="D64" s="24">
        <v>1673339.61</v>
      </c>
      <c r="E64" s="24">
        <v>4355023.83</v>
      </c>
      <c r="F64" s="26">
        <v>2.6025941201499436</v>
      </c>
    </row>
    <row r="65" spans="2:6" x14ac:dyDescent="0.25">
      <c r="B65" s="9" t="s">
        <v>63</v>
      </c>
      <c r="C65" s="24">
        <v>1244018.82</v>
      </c>
      <c r="D65" s="24">
        <v>2851347.4</v>
      </c>
      <c r="E65" s="24">
        <v>8752286.6999999993</v>
      </c>
      <c r="F65" s="26">
        <v>3.0695266034577195</v>
      </c>
    </row>
    <row r="66" spans="2:6" x14ac:dyDescent="0.25">
      <c r="B66" s="9" t="s">
        <v>64</v>
      </c>
      <c r="C66" s="24">
        <v>91227.199999999997</v>
      </c>
      <c r="D66" s="24">
        <v>531219.65</v>
      </c>
      <c r="E66" s="24">
        <v>2118516.9900000002</v>
      </c>
      <c r="F66" s="26">
        <v>3.9880245205537861</v>
      </c>
    </row>
    <row r="67" spans="2:6" x14ac:dyDescent="0.25">
      <c r="B67" s="9" t="s">
        <v>65</v>
      </c>
      <c r="C67" s="24">
        <v>1893824.51</v>
      </c>
      <c r="D67" s="24">
        <v>4415642.7300000004</v>
      </c>
      <c r="E67" s="24">
        <v>12186268.619999999</v>
      </c>
      <c r="F67" s="26">
        <v>2.759794975532361</v>
      </c>
    </row>
    <row r="68" spans="2:6" x14ac:dyDescent="0.25">
      <c r="B68" s="9" t="s">
        <v>66</v>
      </c>
      <c r="C68" s="24">
        <v>222638.47</v>
      </c>
      <c r="D68" s="24">
        <v>1325489.44</v>
      </c>
      <c r="E68" s="24">
        <v>3295972.5</v>
      </c>
      <c r="F68" s="26">
        <v>2.4866078902899447</v>
      </c>
    </row>
    <row r="69" spans="2:6" x14ac:dyDescent="0.25">
      <c r="B69" s="9" t="s">
        <v>67</v>
      </c>
      <c r="C69" s="24">
        <v>598527.31999999995</v>
      </c>
      <c r="D69" s="24">
        <v>1608113.42</v>
      </c>
      <c r="E69" s="24">
        <v>7349581.1100000003</v>
      </c>
      <c r="F69" s="26">
        <v>4.5703126524496023</v>
      </c>
    </row>
    <row r="70" spans="2:6" x14ac:dyDescent="0.25">
      <c r="B70" s="9" t="s">
        <v>68</v>
      </c>
      <c r="C70" s="24">
        <v>1730790.48</v>
      </c>
      <c r="D70" s="24">
        <v>2145221.92</v>
      </c>
      <c r="E70" s="24">
        <v>8533368.9800000004</v>
      </c>
      <c r="F70" s="26">
        <v>3.9778490516263236</v>
      </c>
    </row>
    <row r="71" spans="2:6" x14ac:dyDescent="0.25">
      <c r="B71" s="9" t="s">
        <v>69</v>
      </c>
      <c r="C71" s="24">
        <v>1553625.99</v>
      </c>
      <c r="D71" s="24">
        <v>2235120.4</v>
      </c>
      <c r="E71" s="24">
        <v>7780406.0599999996</v>
      </c>
      <c r="F71" s="26">
        <v>3.480978501202888</v>
      </c>
    </row>
    <row r="72" spans="2:6" x14ac:dyDescent="0.25">
      <c r="B72" s="9" t="s">
        <v>70</v>
      </c>
      <c r="C72" s="24">
        <v>1258182.06</v>
      </c>
      <c r="D72" s="24">
        <v>2625411.79</v>
      </c>
      <c r="E72" s="24">
        <v>9725785.1999999993</v>
      </c>
      <c r="F72" s="26">
        <v>3.7044798979896405</v>
      </c>
    </row>
    <row r="73" spans="2:6" x14ac:dyDescent="0.25">
      <c r="B73" s="9" t="s">
        <v>71</v>
      </c>
      <c r="C73" s="24">
        <v>340189.93</v>
      </c>
      <c r="D73" s="24">
        <v>1564958.26</v>
      </c>
      <c r="E73" s="24">
        <v>5261424.08</v>
      </c>
      <c r="F73" s="26">
        <v>3.3620219877302033</v>
      </c>
    </row>
    <row r="74" spans="2:6" x14ac:dyDescent="0.25">
      <c r="B74" s="21" t="s">
        <v>4</v>
      </c>
      <c r="C74" s="27">
        <v>87478258.349999994</v>
      </c>
      <c r="D74" s="27">
        <v>196690953.08000001</v>
      </c>
      <c r="E74" s="27">
        <v>598877095.26999998</v>
      </c>
      <c r="F74" s="28">
        <v>3.0447617742053392</v>
      </c>
    </row>
  </sheetData>
  <conditionalFormatting pivot="1" sqref="C7:E73">
    <cfRule type="colorScale" priority="4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{ACF3DAC9-BAB4-4607-898A-93030C2DFC1E}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CF3DAC9-BAB4-4607-898A-93030C2DFC1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D69872-4972-436A-976B-0C0E2F06C069}">
  <dimension ref="B1:F19"/>
  <sheetViews>
    <sheetView showGridLines="0" view="pageLayout" topLeftCell="A2" zoomScale="90" zoomScaleNormal="100" zoomScalePageLayoutView="90" workbookViewId="0">
      <selection activeCell="B2" sqref="B2:E19"/>
    </sheetView>
  </sheetViews>
  <sheetFormatPr defaultRowHeight="15" x14ac:dyDescent="0.25"/>
  <cols>
    <col min="2" max="2" width="41.28515625" bestFit="1" customWidth="1"/>
    <col min="3" max="3" width="6.42578125" bestFit="1" customWidth="1"/>
    <col min="4" max="4" width="7.5703125" bestFit="1" customWidth="1"/>
    <col min="5" max="5" width="22.5703125" bestFit="1" customWidth="1"/>
    <col min="6" max="6" width="11.5703125" bestFit="1" customWidth="1"/>
  </cols>
  <sheetData>
    <row r="1" spans="2:6" ht="18.75" x14ac:dyDescent="0.3">
      <c r="B1" s="3" t="s">
        <v>77</v>
      </c>
    </row>
    <row r="2" spans="2:6" ht="15.75" x14ac:dyDescent="0.25">
      <c r="B2" s="7" t="s">
        <v>2</v>
      </c>
      <c r="C2" s="8" t="s" vm="1">
        <v>1</v>
      </c>
      <c r="D2" s="8"/>
      <c r="E2" s="17" t="s">
        <v>125</v>
      </c>
      <c r="F2" s="2"/>
    </row>
    <row r="3" spans="2:6" ht="15.75" x14ac:dyDescent="0.25">
      <c r="B3" s="7" t="s">
        <v>3</v>
      </c>
      <c r="C3" s="8" t="s" vm="3">
        <v>1</v>
      </c>
      <c r="D3" s="8"/>
      <c r="E3" s="8" t="s">
        <v>126</v>
      </c>
      <c r="F3" s="2"/>
    </row>
    <row r="4" spans="2:6" x14ac:dyDescent="0.25">
      <c r="B4" s="7" t="s">
        <v>134</v>
      </c>
      <c r="C4" s="8" t="s" vm="4">
        <v>1</v>
      </c>
      <c r="D4" s="8"/>
      <c r="E4" s="8"/>
    </row>
    <row r="5" spans="2:6" x14ac:dyDescent="0.25">
      <c r="B5" s="8"/>
      <c r="C5" s="8"/>
      <c r="D5" s="8"/>
      <c r="E5" s="8"/>
    </row>
    <row r="6" spans="2:6" x14ac:dyDescent="0.25">
      <c r="B6" s="7" t="s">
        <v>132</v>
      </c>
      <c r="C6" s="8" t="s">
        <v>74</v>
      </c>
      <c r="D6" s="8" t="s">
        <v>75</v>
      </c>
      <c r="E6" s="8" t="s">
        <v>72</v>
      </c>
    </row>
    <row r="7" spans="2:6" x14ac:dyDescent="0.25">
      <c r="B7" s="9" t="s">
        <v>107</v>
      </c>
      <c r="C7" s="16">
        <v>3017651.26</v>
      </c>
      <c r="D7" s="16">
        <v>19350888.969999999</v>
      </c>
      <c r="E7" s="18">
        <v>6.4125663646103357</v>
      </c>
    </row>
    <row r="8" spans="2:6" x14ac:dyDescent="0.25">
      <c r="B8" s="9" t="s">
        <v>112</v>
      </c>
      <c r="C8" s="16">
        <v>780509.95</v>
      </c>
      <c r="D8" s="16">
        <v>4379743.4400000004</v>
      </c>
      <c r="E8" s="18">
        <v>5.6113870681597344</v>
      </c>
    </row>
    <row r="9" spans="2:6" x14ac:dyDescent="0.25">
      <c r="B9" s="9" t="s">
        <v>113</v>
      </c>
      <c r="C9" s="16">
        <v>670943.94999999995</v>
      </c>
      <c r="D9" s="16">
        <v>5159507.3099999996</v>
      </c>
      <c r="E9" s="18">
        <v>7.6899229958031512</v>
      </c>
    </row>
    <row r="10" spans="2:6" x14ac:dyDescent="0.25">
      <c r="B10" s="9" t="s">
        <v>115</v>
      </c>
      <c r="C10" s="16">
        <v>48711.25</v>
      </c>
      <c r="D10" s="16">
        <v>837583.23</v>
      </c>
      <c r="E10" s="18">
        <v>17.194862172496087</v>
      </c>
    </row>
    <row r="11" spans="2:6" x14ac:dyDescent="0.25">
      <c r="B11" s="9" t="s">
        <v>116</v>
      </c>
      <c r="C11" s="16">
        <v>52983.41</v>
      </c>
      <c r="D11" s="16">
        <v>937207.26</v>
      </c>
      <c r="E11" s="18">
        <v>17.688692743634281</v>
      </c>
    </row>
    <row r="12" spans="2:6" x14ac:dyDescent="0.25">
      <c r="B12" s="9" t="s">
        <v>117</v>
      </c>
      <c r="C12" s="16">
        <v>68492.95</v>
      </c>
      <c r="D12" s="16">
        <v>1227566.43</v>
      </c>
      <c r="E12" s="18">
        <v>17.922522390990604</v>
      </c>
    </row>
    <row r="13" spans="2:6" x14ac:dyDescent="0.25">
      <c r="B13" s="9" t="s">
        <v>121</v>
      </c>
      <c r="C13" s="16">
        <v>25111.06</v>
      </c>
      <c r="D13" s="16">
        <v>1437236.73</v>
      </c>
      <c r="E13" s="18">
        <v>57.235207514139184</v>
      </c>
    </row>
    <row r="14" spans="2:6" x14ac:dyDescent="0.25">
      <c r="B14" s="9" t="s">
        <v>122</v>
      </c>
      <c r="C14" s="16">
        <v>647812.53</v>
      </c>
      <c r="D14" s="16">
        <v>3806948.89</v>
      </c>
      <c r="E14" s="18">
        <v>5.8766212657232799</v>
      </c>
    </row>
    <row r="15" spans="2:6" x14ac:dyDescent="0.25">
      <c r="B15" s="9" t="s">
        <v>123</v>
      </c>
      <c r="C15" s="16">
        <v>432975.45</v>
      </c>
      <c r="D15" s="16">
        <v>11211859.029999999</v>
      </c>
      <c r="E15" s="18">
        <v>25.89490704380583</v>
      </c>
    </row>
    <row r="16" spans="2:6" x14ac:dyDescent="0.25">
      <c r="B16" s="9" t="s">
        <v>124</v>
      </c>
      <c r="C16" s="16">
        <v>688701.91</v>
      </c>
      <c r="D16" s="16">
        <v>3640101.9</v>
      </c>
      <c r="E16" s="18">
        <v>5.2854534699925537</v>
      </c>
    </row>
    <row r="17" spans="2:5" x14ac:dyDescent="0.25">
      <c r="B17" s="9" t="s">
        <v>4</v>
      </c>
      <c r="C17" s="16">
        <v>6433893.7199999997</v>
      </c>
      <c r="D17" s="16">
        <v>51988643.189999998</v>
      </c>
      <c r="E17" s="18">
        <v>8.0804323870615633</v>
      </c>
    </row>
    <row r="18" spans="2:5" x14ac:dyDescent="0.25">
      <c r="B18" s="8"/>
      <c r="C18" s="8"/>
      <c r="D18" s="8"/>
      <c r="E18" s="8"/>
    </row>
    <row r="19" spans="2:5" x14ac:dyDescent="0.25">
      <c r="B19" s="8"/>
      <c r="C19" s="8"/>
      <c r="D19" s="8"/>
      <c r="E19" s="8"/>
    </row>
  </sheetData>
  <conditionalFormatting pivot="1" sqref="C7:D16">
    <cfRule type="colorScale" priority="2">
      <colorScale>
        <cfvo type="min"/>
        <cfvo type="percentile" val="50"/>
        <cfvo type="max"/>
        <color theme="0" tint="-4.9989318521683403E-2"/>
        <color theme="7" tint="0.39997558519241921"/>
        <color theme="7" tint="-0.499984740745262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{E8383B0B-603E-493F-A5EC-961F5CD01ABC}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8383B0B-603E-493F-A5EC-961F5CD01AB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3DC53E-E486-4CAA-AC32-AE0A11E585AF}">
  <dimension ref="B1:F10"/>
  <sheetViews>
    <sheetView showGridLines="0" view="pageLayout" zoomScale="90" zoomScaleNormal="100" zoomScalePageLayoutView="90" workbookViewId="0">
      <selection activeCell="B3" sqref="B3:E10"/>
    </sheetView>
  </sheetViews>
  <sheetFormatPr defaultRowHeight="15" x14ac:dyDescent="0.25"/>
  <cols>
    <col min="2" max="2" width="13.140625" bestFit="1" customWidth="1"/>
    <col min="3" max="4" width="8.85546875" bestFit="1" customWidth="1"/>
    <col min="5" max="5" width="22.5703125" bestFit="1" customWidth="1"/>
    <col min="6" max="6" width="11.5703125" bestFit="1" customWidth="1"/>
  </cols>
  <sheetData>
    <row r="1" spans="2:6" ht="18.75" x14ac:dyDescent="0.3">
      <c r="B1" s="3" t="s">
        <v>77</v>
      </c>
    </row>
    <row r="2" spans="2:6" ht="15.75" x14ac:dyDescent="0.25">
      <c r="E2" s="4" t="s">
        <v>130</v>
      </c>
      <c r="F2" s="2"/>
    </row>
    <row r="3" spans="2:6" ht="15.75" x14ac:dyDescent="0.25">
      <c r="B3" s="7" t="s">
        <v>2</v>
      </c>
      <c r="C3" s="8" t="s" vm="1">
        <v>1</v>
      </c>
      <c r="D3" s="8"/>
      <c r="E3" s="8" t="s">
        <v>126</v>
      </c>
      <c r="F3" s="2"/>
    </row>
    <row r="4" spans="2:6" x14ac:dyDescent="0.25">
      <c r="B4" s="7" t="s">
        <v>134</v>
      </c>
      <c r="C4" s="8" t="s" vm="4">
        <v>1</v>
      </c>
      <c r="D4" s="8"/>
      <c r="E4" s="8"/>
    </row>
    <row r="5" spans="2:6" x14ac:dyDescent="0.25">
      <c r="B5" s="8"/>
      <c r="C5" s="8"/>
      <c r="D5" s="8"/>
      <c r="E5" s="8"/>
    </row>
    <row r="6" spans="2:6" x14ac:dyDescent="0.25">
      <c r="B6" s="7" t="s">
        <v>133</v>
      </c>
      <c r="C6" s="8" t="s">
        <v>74</v>
      </c>
      <c r="D6" s="8" t="s">
        <v>75</v>
      </c>
      <c r="E6" s="8" t="s">
        <v>72</v>
      </c>
    </row>
    <row r="7" spans="2:6" x14ac:dyDescent="0.25">
      <c r="B7" s="9" t="s">
        <v>129</v>
      </c>
      <c r="C7" s="16">
        <v>51381236.68</v>
      </c>
      <c r="D7" s="16">
        <v>94734636.299999997</v>
      </c>
      <c r="E7" s="18">
        <v>1.8437593647269137</v>
      </c>
    </row>
    <row r="8" spans="2:6" x14ac:dyDescent="0.25">
      <c r="B8" s="9" t="s">
        <v>127</v>
      </c>
      <c r="C8" s="16">
        <v>105240750.19</v>
      </c>
      <c r="D8" s="16">
        <v>338378682.16000003</v>
      </c>
      <c r="E8" s="18">
        <v>3.2152819278568088</v>
      </c>
    </row>
    <row r="9" spans="2:6" x14ac:dyDescent="0.25">
      <c r="B9" s="9" t="s">
        <v>128</v>
      </c>
      <c r="C9" s="16">
        <v>40068966.210000001</v>
      </c>
      <c r="D9" s="16">
        <v>165763776.81</v>
      </c>
      <c r="E9" s="18">
        <v>4.1369616560916009</v>
      </c>
    </row>
    <row r="10" spans="2:6" x14ac:dyDescent="0.25">
      <c r="B10" s="9" t="s">
        <v>4</v>
      </c>
      <c r="C10" s="16">
        <v>196690953.08000001</v>
      </c>
      <c r="D10" s="16">
        <v>598877095.26999998</v>
      </c>
      <c r="E10" s="18">
        <v>3.0447617742053392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 tint="-4.9989318521683403E-2"/>
        <color theme="7" tint="0.39997558519241921"/>
        <color theme="7" tint="-0.499984740745262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{D8ADFAB9-6262-472B-9CF5-48592312E23E}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8ADFAB9-6262-472B-9CF5-48592312E23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DEE2A8-E091-41DE-AD35-13DAC2340D13}">
  <dimension ref="B1:F12"/>
  <sheetViews>
    <sheetView showGridLines="0" view="pageLayout" zoomScale="90" zoomScaleNormal="100" zoomScalePageLayoutView="90" workbookViewId="0">
      <selection activeCell="B2" sqref="B2:C12"/>
    </sheetView>
  </sheetViews>
  <sheetFormatPr defaultRowHeight="15" x14ac:dyDescent="0.25"/>
  <cols>
    <col min="2" max="2" width="27.42578125" bestFit="1" customWidth="1"/>
    <col min="3" max="3" width="12.140625" bestFit="1" customWidth="1"/>
    <col min="4" max="4" width="15.42578125" bestFit="1" customWidth="1"/>
    <col min="5" max="5" width="22.5703125" bestFit="1" customWidth="1"/>
    <col min="6" max="7" width="15.42578125" bestFit="1" customWidth="1"/>
  </cols>
  <sheetData>
    <row r="1" spans="2:6" ht="18.75" x14ac:dyDescent="0.3">
      <c r="B1" s="3" t="s">
        <v>77</v>
      </c>
    </row>
    <row r="2" spans="2:6" ht="15.75" x14ac:dyDescent="0.25">
      <c r="B2" s="7" t="s">
        <v>2</v>
      </c>
      <c r="C2" s="8" t="s" vm="1">
        <v>1</v>
      </c>
      <c r="E2" s="4" t="s">
        <v>125</v>
      </c>
      <c r="F2" s="2"/>
    </row>
    <row r="3" spans="2:6" ht="15.75" x14ac:dyDescent="0.25">
      <c r="B3" s="7" t="s">
        <v>0</v>
      </c>
      <c r="C3" s="8" t="s" vm="2">
        <v>1</v>
      </c>
      <c r="E3" s="1" t="s">
        <v>126</v>
      </c>
      <c r="F3" s="2"/>
    </row>
    <row r="4" spans="2:6" x14ac:dyDescent="0.25">
      <c r="B4" s="7" t="s">
        <v>134</v>
      </c>
      <c r="C4" s="8" t="s" vm="4">
        <v>1</v>
      </c>
    </row>
    <row r="5" spans="2:6" x14ac:dyDescent="0.25">
      <c r="B5" s="8"/>
      <c r="C5" s="8"/>
    </row>
    <row r="6" spans="2:6" x14ac:dyDescent="0.25">
      <c r="B6" s="7" t="s">
        <v>132</v>
      </c>
      <c r="C6" s="8" t="s">
        <v>131</v>
      </c>
    </row>
    <row r="7" spans="2:6" x14ac:dyDescent="0.25">
      <c r="B7" s="9" t="s">
        <v>109</v>
      </c>
      <c r="C7" s="16">
        <v>3376565</v>
      </c>
    </row>
    <row r="8" spans="2:6" x14ac:dyDescent="0.25">
      <c r="B8" s="9" t="s">
        <v>110</v>
      </c>
      <c r="C8" s="16">
        <v>3975074</v>
      </c>
    </row>
    <row r="9" spans="2:6" x14ac:dyDescent="0.25">
      <c r="B9" s="9" t="s">
        <v>118</v>
      </c>
      <c r="C9" s="16">
        <v>4151008</v>
      </c>
    </row>
    <row r="10" spans="2:6" x14ac:dyDescent="0.25">
      <c r="B10" s="9" t="s">
        <v>119</v>
      </c>
      <c r="C10" s="16">
        <v>3371170</v>
      </c>
    </row>
    <row r="11" spans="2:6" x14ac:dyDescent="0.25">
      <c r="B11" s="9" t="s">
        <v>120</v>
      </c>
      <c r="C11" s="16">
        <v>4126295</v>
      </c>
    </row>
    <row r="12" spans="2:6" x14ac:dyDescent="0.25">
      <c r="B12" s="9" t="s">
        <v>4</v>
      </c>
      <c r="C12" s="16">
        <v>19000112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theme="7" tint="0.39997558519241921"/>
        <color theme="7" tint="-0.499984740745262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BD346A-9461-4137-85A4-E20006FF20BD}">
  <dimension ref="B1:F12"/>
  <sheetViews>
    <sheetView showGridLines="0" view="pageLayout" zoomScale="90" zoomScaleNormal="100" zoomScalePageLayoutView="90" workbookViewId="0">
      <selection activeCell="A5" sqref="A5"/>
    </sheetView>
  </sheetViews>
  <sheetFormatPr defaultRowHeight="15" x14ac:dyDescent="0.25"/>
  <cols>
    <col min="2" max="2" width="25.42578125" bestFit="1" customWidth="1"/>
    <col min="3" max="3" width="10.140625" bestFit="1" customWidth="1"/>
    <col min="4" max="4" width="15.42578125" bestFit="1" customWidth="1"/>
    <col min="5" max="5" width="22.5703125" bestFit="1" customWidth="1"/>
    <col min="6" max="7" width="15.42578125" bestFit="1" customWidth="1"/>
  </cols>
  <sheetData>
    <row r="1" spans="2:6" ht="18.75" x14ac:dyDescent="0.3">
      <c r="B1" s="3" t="s">
        <v>77</v>
      </c>
    </row>
    <row r="2" spans="2:6" ht="15.75" x14ac:dyDescent="0.25">
      <c r="B2" s="7" t="s">
        <v>2</v>
      </c>
      <c r="C2" s="8" t="s" vm="1">
        <v>1</v>
      </c>
      <c r="E2" s="4" t="s">
        <v>135</v>
      </c>
      <c r="F2" s="2"/>
    </row>
    <row r="3" spans="2:6" ht="15.75" x14ac:dyDescent="0.25">
      <c r="B3" s="7" t="s">
        <v>0</v>
      </c>
      <c r="C3" s="8" t="s" vm="2">
        <v>1</v>
      </c>
      <c r="E3" s="1" t="s">
        <v>126</v>
      </c>
      <c r="F3" s="2"/>
    </row>
    <row r="4" spans="2:6" x14ac:dyDescent="0.25">
      <c r="B4" s="7" t="s">
        <v>134</v>
      </c>
      <c r="C4" s="8" t="s" vm="4">
        <v>1</v>
      </c>
    </row>
    <row r="5" spans="2:6" x14ac:dyDescent="0.25">
      <c r="B5" s="8"/>
      <c r="C5" s="8"/>
    </row>
    <row r="6" spans="2:6" x14ac:dyDescent="0.25">
      <c r="B6" s="7" t="s">
        <v>132</v>
      </c>
      <c r="C6" s="8" t="s">
        <v>150</v>
      </c>
    </row>
    <row r="7" spans="2:6" x14ac:dyDescent="0.25">
      <c r="B7" s="9" t="s">
        <v>108</v>
      </c>
      <c r="C7" s="19">
        <v>51721</v>
      </c>
    </row>
    <row r="8" spans="2:6" x14ac:dyDescent="0.25">
      <c r="B8" s="9" t="s">
        <v>111</v>
      </c>
      <c r="C8" s="19">
        <v>63059</v>
      </c>
    </row>
    <row r="9" spans="2:6" x14ac:dyDescent="0.25">
      <c r="B9" s="9" t="s">
        <v>113</v>
      </c>
      <c r="C9" s="19">
        <v>15224</v>
      </c>
    </row>
    <row r="10" spans="2:6" x14ac:dyDescent="0.25">
      <c r="B10" s="9" t="s">
        <v>114</v>
      </c>
      <c r="C10" s="19">
        <v>8854</v>
      </c>
    </row>
    <row r="11" spans="2:6" x14ac:dyDescent="0.25">
      <c r="B11" s="9" t="s">
        <v>123</v>
      </c>
      <c r="C11" s="19">
        <v>36029</v>
      </c>
    </row>
    <row r="12" spans="2:6" x14ac:dyDescent="0.25">
      <c r="B12" s="9" t="s">
        <v>4</v>
      </c>
      <c r="C12" s="19">
        <v>174887</v>
      </c>
    </row>
  </sheetData>
  <conditionalFormatting pivot="1">
    <cfRule type="colorScale" priority="2">
      <colorScale>
        <cfvo type="min"/>
        <cfvo type="percentile" val="50"/>
        <cfvo type="max"/>
        <color theme="0"/>
        <color theme="7" tint="0.39997558519241921"/>
        <color theme="7" tint="-0.499984740745262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0"/>
        <color theme="7" tint="0.39997558519241921"/>
        <color theme="7" tint="-0.499984740745262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9527B5-0603-46FD-9AF6-72AFC2D6FA5D}">
  <dimension ref="B1:F23"/>
  <sheetViews>
    <sheetView showGridLines="0" view="pageLayout" zoomScale="90" zoomScaleNormal="100" zoomScalePageLayoutView="90" workbookViewId="0">
      <selection activeCell="B2" sqref="B2:E23"/>
    </sheetView>
  </sheetViews>
  <sheetFormatPr defaultRowHeight="15" x14ac:dyDescent="0.25"/>
  <cols>
    <col min="2" max="2" width="41.28515625" bestFit="1" customWidth="1"/>
    <col min="3" max="3" width="6.42578125" bestFit="1" customWidth="1"/>
    <col min="4" max="4" width="8.85546875" bestFit="1" customWidth="1"/>
    <col min="5" max="5" width="22.5703125" bestFit="1" customWidth="1"/>
    <col min="6" max="6" width="11.5703125" bestFit="1" customWidth="1"/>
  </cols>
  <sheetData>
    <row r="1" spans="2:6" ht="18.75" x14ac:dyDescent="0.3">
      <c r="B1" s="3" t="s">
        <v>77</v>
      </c>
    </row>
    <row r="2" spans="2:6" ht="15.75" x14ac:dyDescent="0.25">
      <c r="B2" s="7" t="s">
        <v>2</v>
      </c>
      <c r="C2" s="8" t="s" vm="1">
        <v>1</v>
      </c>
      <c r="D2" s="8"/>
      <c r="E2" s="17" t="s">
        <v>125</v>
      </c>
      <c r="F2" s="2"/>
    </row>
    <row r="3" spans="2:6" ht="15.75" x14ac:dyDescent="0.25">
      <c r="B3" s="7" t="s">
        <v>3</v>
      </c>
      <c r="C3" s="8" t="s" vm="3">
        <v>1</v>
      </c>
      <c r="D3" s="8"/>
      <c r="E3" s="8" t="s">
        <v>126</v>
      </c>
      <c r="F3" s="2"/>
    </row>
    <row r="4" spans="2:6" x14ac:dyDescent="0.25">
      <c r="B4" s="7" t="s">
        <v>134</v>
      </c>
      <c r="C4" s="8" t="s" vm="4">
        <v>1</v>
      </c>
      <c r="D4" s="8"/>
      <c r="E4" s="8"/>
    </row>
    <row r="5" spans="2:6" x14ac:dyDescent="0.25">
      <c r="B5" s="8"/>
      <c r="C5" s="8"/>
      <c r="D5" s="8"/>
      <c r="E5" s="8"/>
    </row>
    <row r="6" spans="2:6" x14ac:dyDescent="0.25">
      <c r="B6" s="7" t="s">
        <v>132</v>
      </c>
      <c r="C6" s="8" t="s">
        <v>74</v>
      </c>
      <c r="D6" s="8" t="s">
        <v>75</v>
      </c>
      <c r="E6" s="8" t="s">
        <v>72</v>
      </c>
    </row>
    <row r="7" spans="2:6" x14ac:dyDescent="0.25">
      <c r="B7" s="9" t="s">
        <v>136</v>
      </c>
      <c r="C7" s="16"/>
      <c r="D7" s="16">
        <v>4394981.7300000004</v>
      </c>
      <c r="E7" s="18">
        <v>0</v>
      </c>
    </row>
    <row r="8" spans="2:6" x14ac:dyDescent="0.25">
      <c r="B8" s="9" t="s">
        <v>137</v>
      </c>
      <c r="C8" s="16"/>
      <c r="D8" s="16">
        <v>14207395.529999999</v>
      </c>
      <c r="E8" s="18">
        <v>0</v>
      </c>
    </row>
    <row r="9" spans="2:6" x14ac:dyDescent="0.25">
      <c r="B9" s="9" t="s">
        <v>138</v>
      </c>
      <c r="C9" s="16"/>
      <c r="D9" s="16">
        <v>19524227.91</v>
      </c>
      <c r="E9" s="18">
        <v>0</v>
      </c>
    </row>
    <row r="10" spans="2:6" x14ac:dyDescent="0.25">
      <c r="B10" s="9" t="s">
        <v>111</v>
      </c>
      <c r="C10" s="16"/>
      <c r="D10" s="16">
        <v>11701437.68</v>
      </c>
      <c r="E10" s="18">
        <v>0</v>
      </c>
    </row>
    <row r="11" spans="2:6" x14ac:dyDescent="0.25">
      <c r="B11" s="9" t="s">
        <v>114</v>
      </c>
      <c r="C11" s="16"/>
      <c r="D11" s="16">
        <v>3508874.52</v>
      </c>
      <c r="E11" s="18">
        <v>0</v>
      </c>
    </row>
    <row r="12" spans="2:6" x14ac:dyDescent="0.25">
      <c r="B12" s="9" t="s">
        <v>139</v>
      </c>
      <c r="C12" s="16"/>
      <c r="D12" s="16">
        <v>4210009.2300000004</v>
      </c>
      <c r="E12" s="18">
        <v>0</v>
      </c>
    </row>
    <row r="13" spans="2:6" x14ac:dyDescent="0.25">
      <c r="B13" s="9" t="s">
        <v>140</v>
      </c>
      <c r="C13" s="16"/>
      <c r="D13" s="16">
        <v>4862675.75</v>
      </c>
      <c r="E13" s="18">
        <v>0</v>
      </c>
    </row>
    <row r="14" spans="2:6" x14ac:dyDescent="0.25">
      <c r="B14" s="9" t="s">
        <v>141</v>
      </c>
      <c r="C14" s="16"/>
      <c r="D14" s="16">
        <v>1676224.51</v>
      </c>
      <c r="E14" s="18">
        <v>0</v>
      </c>
    </row>
    <row r="15" spans="2:6" x14ac:dyDescent="0.25">
      <c r="B15" s="9" t="s">
        <v>142</v>
      </c>
      <c r="C15" s="16"/>
      <c r="D15" s="16">
        <v>13657515.859999999</v>
      </c>
      <c r="E15" s="18">
        <v>0</v>
      </c>
    </row>
    <row r="16" spans="2:6" x14ac:dyDescent="0.25">
      <c r="B16" s="9" t="s">
        <v>143</v>
      </c>
      <c r="C16" s="16"/>
      <c r="D16" s="16">
        <v>2846079.8</v>
      </c>
      <c r="E16" s="18">
        <v>0</v>
      </c>
    </row>
    <row r="17" spans="2:5" x14ac:dyDescent="0.25">
      <c r="B17" s="9" t="s">
        <v>144</v>
      </c>
      <c r="C17" s="16"/>
      <c r="D17" s="16">
        <v>2294921.14</v>
      </c>
      <c r="E17" s="18">
        <v>0</v>
      </c>
    </row>
    <row r="18" spans="2:5" x14ac:dyDescent="0.25">
      <c r="B18" s="9" t="s">
        <v>145</v>
      </c>
      <c r="C18" s="16"/>
      <c r="D18" s="16">
        <v>21983053.98</v>
      </c>
      <c r="E18" s="18">
        <v>0</v>
      </c>
    </row>
    <row r="19" spans="2:5" x14ac:dyDescent="0.25">
      <c r="B19" s="9" t="s">
        <v>146</v>
      </c>
      <c r="C19" s="16"/>
      <c r="D19" s="16">
        <v>15411654.33</v>
      </c>
      <c r="E19" s="18">
        <v>0</v>
      </c>
    </row>
    <row r="20" spans="2:5" x14ac:dyDescent="0.25">
      <c r="B20" s="9" t="s">
        <v>147</v>
      </c>
      <c r="C20" s="16"/>
      <c r="D20" s="16">
        <v>20738249.41</v>
      </c>
      <c r="E20" s="18">
        <v>0</v>
      </c>
    </row>
    <row r="21" spans="2:5" x14ac:dyDescent="0.25">
      <c r="B21" s="9" t="s">
        <v>148</v>
      </c>
      <c r="C21" s="16"/>
      <c r="D21" s="16">
        <v>17895529.77</v>
      </c>
      <c r="E21" s="18">
        <v>0</v>
      </c>
    </row>
    <row r="22" spans="2:5" x14ac:dyDescent="0.25">
      <c r="B22" s="9" t="s">
        <v>149</v>
      </c>
      <c r="C22" s="16"/>
      <c r="D22" s="16">
        <v>17248401.5</v>
      </c>
      <c r="E22" s="18">
        <v>0</v>
      </c>
    </row>
    <row r="23" spans="2:5" x14ac:dyDescent="0.25">
      <c r="B23" s="9" t="s">
        <v>4</v>
      </c>
      <c r="C23" s="16"/>
      <c r="D23" s="16">
        <v>176161232.65000001</v>
      </c>
      <c r="E23" s="18">
        <v>0</v>
      </c>
    </row>
  </sheetData>
  <conditionalFormatting pivot="1">
    <cfRule type="colorScale" priority="3">
      <colorScale>
        <cfvo type="min"/>
        <cfvo type="percentile" val="50"/>
        <cfvo type="max"/>
        <color theme="0" tint="-4.9989318521683403E-2"/>
        <color theme="7" tint="0.39997558519241921"/>
        <color theme="7" tint="-0.499984740745262"/>
      </colorScale>
    </cfRule>
  </conditionalFormatting>
  <conditionalFormatting pivot="1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{D139683A-DCEB-4270-8207-D37FCE992D5E}</x14:id>
        </ext>
      </extLst>
    </cfRule>
  </conditionalFormatting>
  <conditionalFormatting pivot="1" sqref="D7:D22">
    <cfRule type="colorScale" priority="1">
      <colorScale>
        <cfvo type="min"/>
        <cfvo type="percentile" val="50"/>
        <cfvo type="max"/>
        <color theme="0"/>
        <color theme="7" tint="0.39997558519241921"/>
        <color theme="7" tint="-0.499984740745262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139683A-DCEB-4270-8207-D37FCE992D5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570EAB-DC97-4C8C-832F-F10028B839E4}">
  <dimension ref="B1:F12"/>
  <sheetViews>
    <sheetView showGridLines="0" view="pageLayout" zoomScale="98" zoomScaleNormal="100" zoomScalePageLayoutView="98" workbookViewId="0">
      <selection activeCell="A4" sqref="A4"/>
    </sheetView>
  </sheetViews>
  <sheetFormatPr defaultRowHeight="15" x14ac:dyDescent="0.25"/>
  <cols>
    <col min="2" max="2" width="18" bestFit="1" customWidth="1"/>
    <col min="3" max="3" width="8.85546875" bestFit="1" customWidth="1"/>
    <col min="4" max="4" width="10.5703125" bestFit="1" customWidth="1"/>
    <col min="5" max="5" width="22.5703125" bestFit="1" customWidth="1"/>
    <col min="6" max="6" width="11.5703125" bestFit="1" customWidth="1"/>
  </cols>
  <sheetData>
    <row r="1" spans="2:6" ht="18.75" x14ac:dyDescent="0.3">
      <c r="B1" s="3" t="s">
        <v>77</v>
      </c>
    </row>
    <row r="2" spans="2:6" ht="15.75" x14ac:dyDescent="0.25">
      <c r="E2" s="4" t="s">
        <v>151</v>
      </c>
      <c r="F2" s="2"/>
    </row>
    <row r="3" spans="2:6" ht="15.75" x14ac:dyDescent="0.25">
      <c r="B3" s="7" t="s">
        <v>2</v>
      </c>
      <c r="C3" s="8" t="s" vm="1">
        <v>1</v>
      </c>
      <c r="E3" s="1" t="s">
        <v>126</v>
      </c>
      <c r="F3" s="2"/>
    </row>
    <row r="4" spans="2:6" x14ac:dyDescent="0.25">
      <c r="B4" s="7" t="s">
        <v>134</v>
      </c>
      <c r="C4" s="8" t="s" vm="4">
        <v>1</v>
      </c>
    </row>
    <row r="5" spans="2:6" x14ac:dyDescent="0.25">
      <c r="B5" s="8"/>
      <c r="C5" s="8"/>
    </row>
    <row r="6" spans="2:6" x14ac:dyDescent="0.25">
      <c r="B6" s="7" t="s">
        <v>132</v>
      </c>
      <c r="C6" s="8" t="s">
        <v>75</v>
      </c>
    </row>
    <row r="7" spans="2:6" x14ac:dyDescent="0.25">
      <c r="B7" s="9" t="s">
        <v>87</v>
      </c>
      <c r="C7" s="16">
        <v>35058881.399999999</v>
      </c>
    </row>
    <row r="8" spans="2:6" x14ac:dyDescent="0.25">
      <c r="B8" s="9" t="s">
        <v>79</v>
      </c>
      <c r="C8" s="16">
        <v>161262512.18000001</v>
      </c>
    </row>
    <row r="9" spans="2:6" x14ac:dyDescent="0.25">
      <c r="B9" s="9" t="s">
        <v>98</v>
      </c>
      <c r="C9" s="16">
        <v>48965337.950000003</v>
      </c>
    </row>
    <row r="10" spans="2:6" x14ac:dyDescent="0.25">
      <c r="B10" s="9" t="s">
        <v>101</v>
      </c>
      <c r="C10" s="16">
        <v>34152244.240000002</v>
      </c>
    </row>
    <row r="11" spans="2:6" x14ac:dyDescent="0.25">
      <c r="B11" s="9" t="s">
        <v>82</v>
      </c>
      <c r="C11" s="16">
        <v>87780946.540000007</v>
      </c>
    </row>
    <row r="12" spans="2:6" x14ac:dyDescent="0.25">
      <c r="B12" s="9" t="s">
        <v>4</v>
      </c>
      <c r="C12" s="16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theme="7" tint="0.39997558519241921"/>
        <color theme="7" tint="-0.499984740745262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37A021-DD1B-41AA-9049-0CA79F10A585}">
  <dimension ref="B1:G67"/>
  <sheetViews>
    <sheetView showGridLines="0" view="pageLayout" topLeftCell="A2" zoomScale="112" zoomScaleNormal="100" zoomScalePageLayoutView="112" workbookViewId="0">
      <selection activeCell="C9" sqref="C9"/>
    </sheetView>
  </sheetViews>
  <sheetFormatPr defaultRowHeight="15" x14ac:dyDescent="0.25"/>
  <cols>
    <col min="2" max="2" width="14.5703125" bestFit="1" customWidth="1"/>
    <col min="3" max="3" width="19.42578125" bestFit="1" customWidth="1"/>
    <col min="4" max="4" width="8.7109375" bestFit="1" customWidth="1"/>
    <col min="5" max="5" width="9.140625" customWidth="1"/>
    <col min="6" max="6" width="12" customWidth="1"/>
  </cols>
  <sheetData>
    <row r="1" spans="2:7" ht="18.75" x14ac:dyDescent="0.3">
      <c r="B1" s="3" t="s">
        <v>77</v>
      </c>
    </row>
    <row r="2" spans="2:7" x14ac:dyDescent="0.25">
      <c r="B2" s="7" t="s">
        <v>2</v>
      </c>
      <c r="C2" s="8" t="s" vm="1">
        <v>1</v>
      </c>
    </row>
    <row r="3" spans="2:7" ht="15.75" x14ac:dyDescent="0.25">
      <c r="B3" s="7" t="s">
        <v>0</v>
      </c>
      <c r="C3" s="8" t="s" vm="2">
        <v>1</v>
      </c>
      <c r="E3" s="2" t="s">
        <v>157</v>
      </c>
      <c r="F3" s="2"/>
    </row>
    <row r="4" spans="2:7" ht="15.75" x14ac:dyDescent="0.25">
      <c r="B4" s="7" t="s">
        <v>3</v>
      </c>
      <c r="C4" s="8" t="s" vm="3">
        <v>1</v>
      </c>
      <c r="E4" s="2" t="s">
        <v>158</v>
      </c>
      <c r="F4" s="2"/>
    </row>
    <row r="5" spans="2:7" x14ac:dyDescent="0.25">
      <c r="B5" s="7" t="s">
        <v>134</v>
      </c>
      <c r="C5" s="8" t="s" vm="4">
        <v>1</v>
      </c>
      <c r="D5" s="8" t="s">
        <v>160</v>
      </c>
      <c r="E5" s="8"/>
      <c r="F5" s="8"/>
      <c r="G5" s="8"/>
    </row>
    <row r="6" spans="2:7" ht="18.75" x14ac:dyDescent="0.3">
      <c r="B6" s="3"/>
      <c r="D6" s="15" t="s">
        <v>159</v>
      </c>
      <c r="E6" s="8"/>
      <c r="F6" s="8"/>
      <c r="G6" s="8"/>
    </row>
    <row r="7" spans="2:7" x14ac:dyDescent="0.25">
      <c r="B7" s="8"/>
      <c r="C7" s="7" t="s">
        <v>161</v>
      </c>
      <c r="D7" s="8"/>
      <c r="E7" s="8"/>
      <c r="F7" s="8"/>
    </row>
    <row r="8" spans="2:7" x14ac:dyDescent="0.25">
      <c r="B8" s="7" t="s">
        <v>162</v>
      </c>
      <c r="C8" s="8" t="s">
        <v>73</v>
      </c>
      <c r="D8" s="8" t="s">
        <v>74</v>
      </c>
      <c r="E8" s="8" t="s">
        <v>75</v>
      </c>
      <c r="F8" s="13" t="s">
        <v>156</v>
      </c>
      <c r="G8" s="5"/>
    </row>
    <row r="9" spans="2:7" x14ac:dyDescent="0.25">
      <c r="B9" s="9" t="s">
        <v>152</v>
      </c>
      <c r="C9" s="11">
        <v>87478258.349999994</v>
      </c>
      <c r="D9" s="11">
        <v>196690953.08000001</v>
      </c>
      <c r="E9" s="11">
        <v>598877095.26999998</v>
      </c>
      <c r="F9" s="14">
        <f>IFERROR(E9/D9-1," ")</f>
        <v>2.0447617742053392</v>
      </c>
    </row>
    <row r="10" spans="2:7" x14ac:dyDescent="0.25">
      <c r="B10" s="9" t="s">
        <v>153</v>
      </c>
      <c r="C10" s="11">
        <v>51238673.83329998</v>
      </c>
      <c r="D10" s="11">
        <v>123371488.19679998</v>
      </c>
      <c r="E10" s="11">
        <v>380714262.18750048</v>
      </c>
      <c r="F10" s="14">
        <f t="shared" ref="F10:F34" si="0">IFERROR(E10/D10-1," ")</f>
        <v>2.0859177250110816</v>
      </c>
    </row>
    <row r="11" spans="2:7" x14ac:dyDescent="0.25">
      <c r="B11" s="9" t="s">
        <v>154</v>
      </c>
      <c r="C11" s="11">
        <v>36239584.516700014</v>
      </c>
      <c r="D11" s="11">
        <v>73319464.883200034</v>
      </c>
      <c r="E11" s="11">
        <v>218162833.0824995</v>
      </c>
      <c r="F11" s="14">
        <f t="shared" si="0"/>
        <v>1.9755104381904451</v>
      </c>
    </row>
    <row r="12" spans="2:7" x14ac:dyDescent="0.25">
      <c r="B12" s="9" t="s">
        <v>155</v>
      </c>
      <c r="C12" s="10">
        <v>0.41426961624802416</v>
      </c>
      <c r="D12" s="10">
        <v>0.37276480557485958</v>
      </c>
      <c r="E12" s="10">
        <v>0.36428648683607134</v>
      </c>
      <c r="F12" s="14">
        <f t="shared" si="0"/>
        <v>-2.2744418496572938E-2</v>
      </c>
    </row>
    <row r="13" spans="2:7" x14ac:dyDescent="0.25">
      <c r="F13" s="14" t="str">
        <f t="shared" si="0"/>
        <v xml:space="preserve"> </v>
      </c>
    </row>
    <row r="14" spans="2:7" x14ac:dyDescent="0.25">
      <c r="F14" s="14" t="str">
        <f t="shared" si="0"/>
        <v xml:space="preserve"> </v>
      </c>
    </row>
    <row r="15" spans="2:7" x14ac:dyDescent="0.25">
      <c r="F15" s="14" t="str">
        <f t="shared" si="0"/>
        <v xml:space="preserve"> </v>
      </c>
    </row>
    <row r="16" spans="2:7" x14ac:dyDescent="0.25">
      <c r="F16" s="14" t="str">
        <f t="shared" si="0"/>
        <v xml:space="preserve"> </v>
      </c>
    </row>
    <row r="17" spans="6:6" x14ac:dyDescent="0.25">
      <c r="F17" s="14" t="str">
        <f t="shared" si="0"/>
        <v xml:space="preserve"> </v>
      </c>
    </row>
    <row r="18" spans="6:6" x14ac:dyDescent="0.25">
      <c r="F18" s="14" t="str">
        <f t="shared" si="0"/>
        <v xml:space="preserve"> </v>
      </c>
    </row>
    <row r="19" spans="6:6" x14ac:dyDescent="0.25">
      <c r="F19" s="14" t="str">
        <f t="shared" si="0"/>
        <v xml:space="preserve"> </v>
      </c>
    </row>
    <row r="20" spans="6:6" x14ac:dyDescent="0.25">
      <c r="F20" s="14" t="str">
        <f t="shared" si="0"/>
        <v xml:space="preserve"> </v>
      </c>
    </row>
    <row r="21" spans="6:6" x14ac:dyDescent="0.25">
      <c r="F21" s="14" t="str">
        <f t="shared" si="0"/>
        <v xml:space="preserve"> </v>
      </c>
    </row>
    <row r="22" spans="6:6" x14ac:dyDescent="0.25">
      <c r="F22" s="14" t="str">
        <f t="shared" si="0"/>
        <v xml:space="preserve"> </v>
      </c>
    </row>
    <row r="23" spans="6:6" x14ac:dyDescent="0.25">
      <c r="F23" s="14" t="str">
        <f t="shared" si="0"/>
        <v xml:space="preserve"> </v>
      </c>
    </row>
    <row r="24" spans="6:6" x14ac:dyDescent="0.25">
      <c r="F24" s="14" t="str">
        <f t="shared" si="0"/>
        <v xml:space="preserve"> </v>
      </c>
    </row>
    <row r="25" spans="6:6" x14ac:dyDescent="0.25">
      <c r="F25" s="14" t="str">
        <f t="shared" si="0"/>
        <v xml:space="preserve"> </v>
      </c>
    </row>
    <row r="26" spans="6:6" x14ac:dyDescent="0.25">
      <c r="F26" s="14" t="str">
        <f t="shared" si="0"/>
        <v xml:space="preserve"> </v>
      </c>
    </row>
    <row r="27" spans="6:6" x14ac:dyDescent="0.25">
      <c r="F27" s="14" t="str">
        <f t="shared" si="0"/>
        <v xml:space="preserve"> </v>
      </c>
    </row>
    <row r="28" spans="6:6" x14ac:dyDescent="0.25">
      <c r="F28" s="14" t="str">
        <f t="shared" si="0"/>
        <v xml:space="preserve"> </v>
      </c>
    </row>
    <row r="29" spans="6:6" x14ac:dyDescent="0.25">
      <c r="F29" s="14" t="str">
        <f t="shared" si="0"/>
        <v xml:space="preserve"> </v>
      </c>
    </row>
    <row r="30" spans="6:6" x14ac:dyDescent="0.25">
      <c r="F30" s="14" t="str">
        <f t="shared" si="0"/>
        <v xml:space="preserve"> </v>
      </c>
    </row>
    <row r="31" spans="6:6" x14ac:dyDescent="0.25">
      <c r="F31" s="14" t="str">
        <f t="shared" si="0"/>
        <v xml:space="preserve"> </v>
      </c>
    </row>
    <row r="32" spans="6:6" x14ac:dyDescent="0.25">
      <c r="F32" s="14" t="str">
        <f t="shared" si="0"/>
        <v xml:space="preserve"> </v>
      </c>
    </row>
    <row r="33" spans="6:6" x14ac:dyDescent="0.25">
      <c r="F33" s="14" t="str">
        <f t="shared" si="0"/>
        <v xml:space="preserve"> </v>
      </c>
    </row>
    <row r="34" spans="6:6" x14ac:dyDescent="0.25">
      <c r="F34" s="14" t="str">
        <f t="shared" si="0"/>
        <v xml:space="preserve"> </v>
      </c>
    </row>
    <row r="35" spans="6:6" x14ac:dyDescent="0.25">
      <c r="F35" s="6" t="str">
        <f t="shared" ref="F35:F67" si="1">IFERROR(E35/D35," ")</f>
        <v xml:space="preserve"> </v>
      </c>
    </row>
    <row r="36" spans="6:6" x14ac:dyDescent="0.25">
      <c r="F36" s="6" t="str">
        <f t="shared" si="1"/>
        <v xml:space="preserve"> </v>
      </c>
    </row>
    <row r="37" spans="6:6" x14ac:dyDescent="0.25">
      <c r="F37" s="6" t="str">
        <f t="shared" si="1"/>
        <v xml:space="preserve"> </v>
      </c>
    </row>
    <row r="38" spans="6:6" x14ac:dyDescent="0.25">
      <c r="F38" s="6" t="str">
        <f t="shared" si="1"/>
        <v xml:space="preserve"> </v>
      </c>
    </row>
    <row r="39" spans="6:6" x14ac:dyDescent="0.25">
      <c r="F39" s="6" t="str">
        <f t="shared" si="1"/>
        <v xml:space="preserve"> </v>
      </c>
    </row>
    <row r="40" spans="6:6" x14ac:dyDescent="0.25">
      <c r="F40" s="6" t="str">
        <f t="shared" si="1"/>
        <v xml:space="preserve"> </v>
      </c>
    </row>
    <row r="41" spans="6:6" x14ac:dyDescent="0.25">
      <c r="F41" s="6" t="str">
        <f t="shared" si="1"/>
        <v xml:space="preserve"> </v>
      </c>
    </row>
    <row r="42" spans="6:6" x14ac:dyDescent="0.25">
      <c r="F42" s="6" t="str">
        <f t="shared" si="1"/>
        <v xml:space="preserve"> </v>
      </c>
    </row>
    <row r="43" spans="6:6" x14ac:dyDescent="0.25">
      <c r="F43" s="6" t="str">
        <f t="shared" si="1"/>
        <v xml:space="preserve"> </v>
      </c>
    </row>
    <row r="44" spans="6:6" x14ac:dyDescent="0.25">
      <c r="F44" s="6" t="str">
        <f t="shared" si="1"/>
        <v xml:space="preserve"> </v>
      </c>
    </row>
    <row r="45" spans="6:6" x14ac:dyDescent="0.25">
      <c r="F45" s="6" t="str">
        <f t="shared" si="1"/>
        <v xml:space="preserve"> </v>
      </c>
    </row>
    <row r="46" spans="6:6" x14ac:dyDescent="0.25">
      <c r="F46" s="6" t="str">
        <f t="shared" si="1"/>
        <v xml:space="preserve"> </v>
      </c>
    </row>
    <row r="47" spans="6:6" x14ac:dyDescent="0.25">
      <c r="F47" s="6" t="str">
        <f t="shared" si="1"/>
        <v xml:space="preserve"> </v>
      </c>
    </row>
    <row r="48" spans="6:6" x14ac:dyDescent="0.25">
      <c r="F48" s="6" t="str">
        <f t="shared" si="1"/>
        <v xml:space="preserve"> </v>
      </c>
    </row>
    <row r="49" spans="6:6" x14ac:dyDescent="0.25">
      <c r="F49" s="6" t="str">
        <f t="shared" si="1"/>
        <v xml:space="preserve"> </v>
      </c>
    </row>
    <row r="50" spans="6:6" x14ac:dyDescent="0.25">
      <c r="F50" s="6" t="str">
        <f t="shared" si="1"/>
        <v xml:space="preserve"> </v>
      </c>
    </row>
    <row r="51" spans="6:6" x14ac:dyDescent="0.25">
      <c r="F51" s="6" t="str">
        <f t="shared" si="1"/>
        <v xml:space="preserve"> </v>
      </c>
    </row>
    <row r="52" spans="6:6" x14ac:dyDescent="0.25">
      <c r="F52" s="6" t="str">
        <f t="shared" si="1"/>
        <v xml:space="preserve"> </v>
      </c>
    </row>
    <row r="53" spans="6:6" x14ac:dyDescent="0.25">
      <c r="F53" s="6" t="str">
        <f t="shared" si="1"/>
        <v xml:space="preserve"> </v>
      </c>
    </row>
    <row r="54" spans="6:6" x14ac:dyDescent="0.25">
      <c r="F54" s="6" t="str">
        <f t="shared" si="1"/>
        <v xml:space="preserve"> </v>
      </c>
    </row>
    <row r="55" spans="6:6" x14ac:dyDescent="0.25">
      <c r="F55" s="6" t="str">
        <f t="shared" si="1"/>
        <v xml:space="preserve"> </v>
      </c>
    </row>
    <row r="56" spans="6:6" x14ac:dyDescent="0.25">
      <c r="F56" s="6" t="str">
        <f t="shared" si="1"/>
        <v xml:space="preserve"> </v>
      </c>
    </row>
    <row r="57" spans="6:6" x14ac:dyDescent="0.25">
      <c r="F57" s="6" t="str">
        <f t="shared" si="1"/>
        <v xml:space="preserve"> </v>
      </c>
    </row>
    <row r="58" spans="6:6" x14ac:dyDescent="0.25">
      <c r="F58" s="6" t="str">
        <f t="shared" si="1"/>
        <v xml:space="preserve"> </v>
      </c>
    </row>
    <row r="59" spans="6:6" x14ac:dyDescent="0.25">
      <c r="F59" s="6" t="str">
        <f t="shared" si="1"/>
        <v xml:space="preserve"> </v>
      </c>
    </row>
    <row r="60" spans="6:6" x14ac:dyDescent="0.25">
      <c r="F60" s="6" t="str">
        <f t="shared" si="1"/>
        <v xml:space="preserve"> </v>
      </c>
    </row>
    <row r="61" spans="6:6" x14ac:dyDescent="0.25">
      <c r="F61" s="6" t="str">
        <f t="shared" si="1"/>
        <v xml:space="preserve"> </v>
      </c>
    </row>
    <row r="62" spans="6:6" x14ac:dyDescent="0.25">
      <c r="F62" s="6" t="str">
        <f t="shared" si="1"/>
        <v xml:space="preserve"> </v>
      </c>
    </row>
    <row r="63" spans="6:6" x14ac:dyDescent="0.25">
      <c r="F63" s="6" t="str">
        <f t="shared" si="1"/>
        <v xml:space="preserve"> </v>
      </c>
    </row>
    <row r="64" spans="6:6" x14ac:dyDescent="0.25">
      <c r="F64" s="6" t="str">
        <f t="shared" si="1"/>
        <v xml:space="preserve"> </v>
      </c>
    </row>
    <row r="65" spans="6:6" x14ac:dyDescent="0.25">
      <c r="F65" s="6" t="str">
        <f t="shared" si="1"/>
        <v xml:space="preserve"> </v>
      </c>
    </row>
    <row r="66" spans="6:6" x14ac:dyDescent="0.25">
      <c r="F66" s="6" t="str">
        <f t="shared" si="1"/>
        <v xml:space="preserve"> </v>
      </c>
    </row>
    <row r="67" spans="6:6" x14ac:dyDescent="0.25">
      <c r="F67" s="6" t="str">
        <f t="shared" si="1"/>
        <v xml:space="preserve"> </v>
      </c>
    </row>
  </sheetData>
  <conditionalFormatting pivot="1" sqref="C9:E9">
    <cfRule type="colorScale" priority="7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C9:E9">
    <cfRule type="colorScale" priority="6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0:E11">
    <cfRule type="colorScale" priority="5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C10:E11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C12:E12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sqref="F9:F34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{4E0DA4A1-2BF8-40BD-ADA7-C28CB483379C}</x14:id>
        </ext>
      </extLst>
    </cfRule>
  </conditionalFormatting>
  <conditionalFormatting sqref="F9:F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{62F8A4D0-5C3C-4B2A-9606-F80AC291019D}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E0DA4A1-2BF8-40BD-ADA7-C28CB483379C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F9:F34</xm:sqref>
        </x14:conditionalFormatting>
        <x14:conditionalFormatting xmlns:xm="http://schemas.microsoft.com/office/excel/2006/main">
          <x14:cfRule type="dataBar" id="{62F8A4D0-5C3C-4B2A-9606-F80AC291019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6 5 a b 9 7 d 3 - 0 9 1 6 - 4 7 2 c - 8 2 f 7 - 8 8 a 0 7 1 2 f 6 9 d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 2 1 _ v s _ 2 0 < / M e a s u r e N a m e > < D i s p l a y N a m e > 2 1 _ v s _ 2 0 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1 a 1 a 5 d e 0 - b 0 a 2 - 4 e 0 1 - 9 5 a d - 7 a 9 5 6 5 a c f d 9 c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 2 1 _ v s _ 2 0 < / M e a s u r e N a m e > < D i s p l a y N a m e > 2 1 _ v s _ 2 0 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d 2 1 f 9 7 0 - 0 3 1 1 - 4 f 8 7 - b f 8 1 - b 1 3 2 3 7 2 1 6 d 9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 2 1 _ v s _ 2 0 < / M e a s u r e N a m e > < D i s p l a y N a m e > 2 1 _ v s _ 2 0 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3.xml>��< ? x m l   v e r s i o n = " 1 . 0 "   e n c o d i n g = " U T F - 1 6 " ? > < G e m i n i   x m l n s = " h t t p : / / g e m i n i / p i v o t c u s t o m i z a t i o n / 2 7 c 5 f f 1 c - 2 4 2 2 - 4 7 8 8 - 8 6 9 9 - e 5 0 3 c 2 5 5 0 4 b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 2 1 _ v s _ 2 0 < / M e a s u r e N a m e > < D i s p l a y N a m e > 2 1 _ v s _ 2 0 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 Q a t y < / M e a s u r e N a m e > < D i s p l a y N a m e > Q a t y 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0 5 f 3 a 1 f 7 - d 0 0 5 - 4 d a 3 - b 2 7 f - 0 7 d 9 0 1 4 8 2 6 d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i t e m > < k e y > < s t r i n g > F y _ m o n t h _ n o < / s t r i n g > < / k e y > < v a l u e > < i n t > 1 6 2 < / i n t > < / v a l u e > < / i t e m > < i t e m > < k e y > < s t r i n g > m m m < / s t r i n g > < / k e y > < v a l u e > < i n t > 1 6 2 < / i n t > < / v a l u e > < / i t e m > < i t e m > < k e y > < s t r i n g > Q u a r t e r 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 F y _ m o n t h _ n o < / s t r i n g > < / k e y > < v a l u e > < i n t > 4 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9 e 0 c 5 2 2 5 - a 9 5 2 - 4 e 7 b - a 0 2 4 - 0 b f a 2 5 f 3 e 9 8 4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 2 1 _ v s _ 2 0 < / M e a s u r e N a m e > < D i s p l a y N a m e > 2 1 _ v s _ 2 0 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 d i m _ c u s t o m e r _ 3 c 0 d 0 4 6 7 - 1 9 4 f - 4 1 c 4 - b d 8 f - 6 7 6 8 3 a 1 3 0 4 4 c 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 d i m _ m a r k e t _ c 4 1 f 9 7 2 0 - c 6 f 0 - 4 5 c f - 8 a b 8 - f b 8 4 d 0 0 6 d 9 5 3 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 d i m _ p r o d u c t _ 2 a 7 2 e b 8 f - 2 b d 7 - 4 2 d a - 8 1 b 1 - 0 0 1 d 9 c 7 f f 0 a f 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 f a c t _ s a l e s _ m o n t h l y _ d 3 f 3 a d 4 0 - f 0 b c - 4 c f 1 - 9 9 2 1 - c 1 e b 0 f 1 5 9 4 6 a 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 d i m _ d a t e _ 0 5 f 3 a 1 f 7 - d 0 0 5 - 4 d a 3 - b 2 7 f - 0 7 d 9 0 1 4 8 2 6 d 8 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 2 0 2 3 - 0 4 - 1 5 T 1 7 : 0 7 : 5 4 . 7 2 8 4 4 3 4 + 0 4 : 0 0 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d 3 f 3 a d 4 0 - f 0 b c - 4 c f 1 - 9 9 2 1 - c 1 e b 0 f 1 5 9 4 6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 2 3 7 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< / s t r i n g > < / k e y > < v a l u e > < i n t > 1 6 2 < / i n t > < / v a l u e > < / i t e m > < i t e m > < k e y > < s t r i n g > F Y < / s t r i n g > < / k e y > < v a l u e > < i n t > 1 6 2 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c 0 d 0 4 6 7 - 1 9 4 f - 4 1 c 4 - b d 8 f - 6 7 6 8 3 a 1 3 0 4 4 c , d i m _ m a r k e t _ c 4 1 f 9 7 2 0 - c 6 f 0 - 4 5 c f - 8 a b 8 - f b 8 4 d 0 0 6 d 9 5 3 , d i m _ p r o d u c t _ 2 a 7 2 e b 8 f - 2 b d 7 - 4 2 d a - 8 1 b 1 - 0 0 1 d 9 c 7 f f 0 a f , f a c t _ s a l e s _ m o n t h l y _ d 3 f 3 a d 4 0 - f 0 b c - 4 c f 1 - 9 9 2 1 - c 1 e b 0 f 1 5 9 4 6 a , d i m _ d a t e _ 0 5 f 3 a 1 f 7 - d 0 0 5 - 4 d a 3 - b 2 7 f - 0 7 d 9 0 1 4 8 2 6 d 8 , n s _ t a r g e t s _ 2 0 2 1 _ 7 9 2 3 a 6 2 7 - 6 c c 9 - 4 5 4 6 - a e 4 4 - c 7 5 1 d 4 b 9 0 3 9 5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m a r k e t _ c 4 1 f 9 7 2 0 - c 6 f 0 - 4 5 c f - 8 a b 8 - f b 8 4 d 0 0 6 d 9 5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0 5 f 3 a 1 f 7 - d 0 0 5 - 4 d a 3 - b 2 7 f - 0 7 d 9 0 1 4 8 2 6 d 8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 T a b l e s \ d i m _ c u s t o m e r \ M e a s u r e s \ C O G S 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 T a b l e s \ f a c t _ s a l e s _ m o n t h l y \ M e a s u r e s \ N e t _ s a l e s _ 1 9 < / K e y > < / D i a g r a m O b j e c t K e y > < D i a g r a m O b j e c t K e y > < K e y > T a b l e s \ f a c t _ s a l e s _ m o n t h l y \ M e a s u r e s \ N e t _ s a l e s _ 2 0 < / K e y > < / D i a g r a m O b j e c t K e y > < D i a g r a m O b j e c t K e y > < K e y > T a b l e s \ f a c t _ s a l e s _ m o n t h l y \ M e a s u r e s \ N e t _ s a l e s _ 2 1 < / K e y > < / D i a g r a m O b j e c t K e y > < D i a g r a m O b j e c t K e y > < K e y > T a b l e s \ f a c t _ s a l e s _ m o n t h l y \ M e a s u r e s \ 2 1 _ v s _ 2 0 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 1 7 7 < / H e i g h t > < I s E x p a n d e d > t r u e < / I s E x p a n d e d > < L a y e d O u t > t r u e < / L a y e d O u t > < L e f t > 2 9 1 . 0 9 6 1 8 9 4 3 2 3 3 4 3 1 < / L e f t > < T o p >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 1 6 9 . 0 0 0 0 0 0 0 0 0 0 0 0 1 1 < / L e f t > < T a b I n d e x > 3 < / T a b I n d e x > < T o p > 3 0 4 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 2 0 0 < / H e i g h t > < I s E x p a n d e d > t r u e < / I s E x p a n d e d > < L a y e d O u t > t r u e < / L a y e d O u t > < L e f t > 9 1 1 . 9 0 3 8 1 0 5 6 7 6 6 5 9 1 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 1 7 4 < / H e i g h t > < I s E x p a n d e d > t r u e < / I s E x p a n d e d > < L a y e d O u t > t r u e < / L a y e d O u t > < L e f t > 5 8 3 . 8 0 7 6 2 1 1 3 5 3 3 1 6 < / L e f t > < T a b I n d e x > 1 < / T a b I n d e x > < T o p >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 T a b l e s \ f a c t _ s a l e s _ m o n t h l y \ M e a s u r e s \ 2 1 _ v s _ 2 0 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 9 3 0 . 9 0 3 8 1 0 5 6 7 6 6 5 9 1 < / L e f t > < T a b I n d e x > 5 < / T a b I n d e x > < T o p > 2 7 7 . 5 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 5 9 4 . 9 0 3 8 1 0 5 6 7 6 6 5 9 1 < / L e f t > < T a b I n d e x > 4 < / T a b I n d e x > < T o p > 2 9 2 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 ( 3 9 6 , 2 2 5 ) .   E n d   p o i n t   2 :   ( 3 8 5 , 3 6 9 ) 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 3 9 6 < / b : _ x > < b : _ y > 2 2 5 < / b : _ y > < / b : P o i n t > < b : P o i n t > < b : _ x > 3 9 6 < / b : _ x > < b : _ y > 3 6 7 < / b : _ y > < / b : P o i n t > < b : P o i n t > < b : _ x > 3 9 4 < / b : _ x > < b : _ y > 3 6 9 < / b : _ y > < / b : P o i n t > < b : P o i n t > < b : _ x > 3 8 5 . 0 0 0 0 0 0 0 0 0 0 0 0 1 1 < / b : _ x > < b : _ y > 3 6 9 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 3 8 8 < / b : _ x > < b : _ y > 2 0 9 < / b : _ y > < / L a b e l L o c a t i o n > < L o c a t i o n   x m l n s : b = " h t t p : / / s c h e m a s . d a t a c o n t r a c t . o r g / 2 0 0 4 / 0 7 / S y s t e m . W i n d o w s " > < b : _ x > 3 9 6 < / b : _ x > < b : _ y > 2 0 9 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 3 6 9 . 0 0 0 0 0 0 0 0 0 0 0 0 1 1 < / b : _ x > < b : _ y > 3 6 1 < / b : _ y > < / L a b e l L o c a t i o n > < L o c a t i o n   x m l n s : b = " h t t p : / / s c h e m a s . d a t a c o n t r a c t . o r g / 2 0 0 4 / 0 7 / S y s t e m . W i n d o w s " > < b : _ x > 3 6 9 . 0 0 0 0 0 0 0 0 0 0 0 0 1 1 < / b : _ x > < b : _ y > 3 6 9 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 3 9 6 < / b : _ x > < b : _ y > 2 2 5 < / b : _ y > < / b : P o i n t > < b : P o i n t > < b : _ x > 3 9 6 < / b : _ x > < b : _ y > 3 6 7 < / b : _ y > < / b : P o i n t > < b : P o i n t > < b : _ x > 3 9 4 < / b : _ x > < b : _ y > 3 6 9 < / b : _ y > < / b : P o i n t > < b : P o i n t > < b : _ x > 3 8 5 . 0 0 0 0 0 0 0 0 0 0 0 0 1 1 < / b : _ x > < b : _ y > 3 6 9 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 ( 5 6 7 . 8 0 7 6 2 1 1 3 5 3 3 2 , 1 5 0 ) .   E n d   p o i n t   2 :   ( 5 0 7 . 0 9 6 1 8 9 4 3 2 3 3 4 , 1 2 0 . 5 ) 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 5 6 7 . 8 0 7 6 2 1 1 3 5 3 3 1 6 < / b : _ x > < b : _ y > 1 5 0 < / b : _ y > < / b : P o i n t > < b : P o i n t > < b : _ x > 5 3 9 . 4 5 1 9 0 5 < / b : _ x > < b : _ y > 1 5 0 < / b : _ y > < / b : P o i n t > < b : P o i n t > < b : _ x > 5 3 7 . 4 5 1 9 0 5 < / b : _ x > < b : _ y > 1 4 8 < / b : _ y > < / b : P o i n t > < b : P o i n t > < b : _ x > 5 3 7 . 4 5 1 9 0 5 < / b : _ x > < b : _ y > 1 2 2 . 5 < / b : _ y > < / b : P o i n t > < b : P o i n t > < b : _ x > 5 3 5 . 4 5 1 9 0 5 < / b : _ x > < b : _ y > 1 2 0 . 5 < / b : _ y > < / b : P o i n t > < b : P o i n t > < b : _ x > 5 0 7 . 0 9 6 1 8 9 4 3 2 3 3 4 3 7 < / b : _ x > < b : _ y > 1 2 0 . 5 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 5 6 7 . 8 0 7 6 2 1 1 3 5 3 3 1 6 < / b : _ x > < b : _ y > 1 4 2 < / b : _ y > < / L a b e l L o c a t i o n > < L o c a t i o n   x m l n s : b = " h t t p : / / s c h e m a s . d a t a c o n t r a c t . o r g / 2 0 0 4 / 0 7 / S y s t e m . W i n d o w s " > < b : _ x > 5 8 3 . 8 0 7 6 2 1 1 3 5 3 3 1 6 < / b : _ x > < b : _ y > 1 5 0 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 4 9 1 . 0 9 6 1 8 9 4 3 2 3 3 4 3 7 < / b : _ x > < b : _ y > 1 1 2 . 5 < / b : _ y > < / L a b e l L o c a t i o n > < L o c a t i o n   x m l n s : b = " h t t p : / / s c h e m a s . d a t a c o n t r a c t . o r g / 2 0 0 4 / 0 7 / S y s t e m . W i n d o w s " > < b : _ x > 4 9 1 . 0 9 6 1 8 9 4 3 2 3 3 4 3 7 < / b : _ x > < b : _ y > 1 2 0 . 5 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 5 6 7 . 8 0 7 6 2 1 1 3 5 3 3 1 6 < / b : _ x > < b : _ y > 1 5 0 < / b : _ y > < / b : P o i n t > < b : P o i n t > < b : _ x > 5 3 9 . 4 5 1 9 0 5 < / b : _ x > < b : _ y > 1 5 0 < / b : _ y > < / b : P o i n t > < b : P o i n t > < b : _ x > 5 3 7 . 4 5 1 9 0 5 < / b : _ x > < b : _ y > 1 4 8 < / b : _ y > < / b : P o i n t > < b : P o i n t > < b : _ x > 5 3 7 . 4 5 1 9 0 5 < / b : _ x > < b : _ y > 1 2 2 . 5 < / b : _ y > < / b : P o i n t > < b : P o i n t > < b : _ x > 5 3 5 . 4 5 1 9 0 5 < / b : _ x > < b : _ y > 1 2 0 . 5 < / b : _ y > < / b : P o i n t > < b : P o i n t > < b : _ x > 5 0 7 . 0 9 6 1 8 9 4 3 2 3 3 4 3 7 < / b : _ x > < b : _ y > 1 2 0 . 5 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 ( 7 9 9 . 8 0 7 6 2 1 1 3 5 3 3 2 , 1 4 0 ) .   E n d   p o i n t   2 :   ( 8 9 5 . 9 0 3 8 1 0 5 6 7 6 6 6 , 1 0 0 ) 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 7 9 9 . 8 0 7 6 2 1 1 3 5 3 3 1 6 < / b : _ x > < b : _ y > 1 4 0 < / b : _ y > < / b : P o i n t > < b : P o i n t > < b : _ x > 8 4 5 . 8 5 5 7 1 6 < / b : _ x > < b : _ y > 1 4 0 < / b : _ y > < / b : P o i n t > < b : P o i n t > < b : _ x > 8 4 7 . 8 5 5 7 1 6 < / b : _ x > < b : _ y > 1 3 8 < / b : _ y > < / b : P o i n t > < b : P o i n t > < b : _ x > 8 4 7 . 8 5 5 7 1 6 < / b : _ x > < b : _ y > 1 0 2 < / b : _ y > < / b : P o i n t > < b : P o i n t > < b : _ x > 8 4 9 . 8 5 5 7 1 6 < / b : _ x > < b : _ y > 1 0 0 < / b : _ y > < / b : P o i n t > < b : P o i n t > < b : _ x > 8 9 5 . 9 0 3 8 1 0 5 6 7 6 6 5 9 1 < / b : _ x > < b : _ y > 1 0 0 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 7 8 3 . 8 0 7 6 2 1 1 3 5 3 3 1 6 < / b : _ x > < b : _ y > 1 3 2 < / b : _ y > < / L a b e l L o c a t i o n > < L o c a t i o n   x m l n s : b = " h t t p : / / s c h e m a s . d a t a c o n t r a c t . o r g / 2 0 0 4 / 0 7 / S y s t e m . W i n d o w s " > < b : _ x > 7 8 3 . 8 0 7 6 2 1 1 3 5 3 3 1 6 < / b : _ x > < b : _ y > 1 4 0 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 8 9 5 . 9 0 3 8 1 0 5 6 7 6 6 5 9 1 < / b : _ x > < b : _ y > 9 2 < / b : _ y > < / L a b e l L o c a t i o n > < L o c a t i o n   x m l n s : b = " h t t p : / / s c h e m a s . d a t a c o n t r a c t . o r g / 2 0 0 4 / 0 7 / S y s t e m . W i n d o w s " > < b : _ x > 9 1 1 . 9 0 3 8 1 0 5 6 7 6 6 5 9 1 < / b : _ x > < b : _ y > 1 0 0 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 7 9 9 . 8 0 7 6 2 1 1 3 5 3 3 1 6 < / b : _ x > < b : _ y > 1 4 0 < / b : _ y > < / b : P o i n t > < b : P o i n t > < b : _ x > 8 4 5 . 8 5 5 7 1 6 < / b : _ x > < b : _ y > 1 4 0 < / b : _ y > < / b : P o i n t > < b : P o i n t > < b : _ x > 8 4 7 . 8 5 5 7 1 6 < / b : _ x > < b : _ y > 1 3 8 < / b : _ y > < / b : P o i n t > < b : P o i n t > < b : _ x > 8 4 7 . 8 5 5 7 1 6 < / b : _ x > < b : _ y > 1 0 2 < / b : _ y > < / b : P o i n t > < b : P o i n t > < b : _ x > 8 4 9 . 8 5 5 7 1 6 < / b : _ x > < b : _ y > 1 0 0 < / b : _ y > < / b : P o i n t > < b : P o i n t > < b : _ x > 8 9 5 . 9 0 3 8 1 0 5 6 7 6 6 5 9 1 < / b : _ x > < b : _ y > 1 0 0 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 ( 7 9 9 . 8 0 7 6 2 1 1 3 5 3 3 2 , 1 6 0 ) .   E n d   p o i n t   2 :   ( 9 1 4 . 9 0 3 8 1 0 5 6 7 6 6 6 , 3 3 7 . 3 3 3 3 3 3 ) 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 7 9 9 . 8 0 7 6 2 1 1 3 5 3 3 1 6 < / b : _ x > < b : _ y > 1 6 0 < / b : _ y > < / b : P o i n t > < b : P o i n t > < b : _ x > 8 5 5 . 3 5 5 7 1 6 < / b : _ x > < b : _ y > 1 6 0 < / b : _ y > < / b : P o i n t > < b : P o i n t > < b : _ x > 8 5 7 . 3 5 5 7 1 6 < / b : _ x > < b : _ y > 1 6 2 < / b : _ y > < / b : P o i n t > < b : P o i n t > < b : _ x > 8 5 7 . 3 5 5 7 1 6 < / b : _ x > < b : _ y > 3 3 5 . 3 3 3 3 3 3 < / b : _ y > < / b : P o i n t > < b : P o i n t > < b : _ x > 8 5 9 . 3 5 5 7 1 6 < / b : _ x > < b : _ y > 3 3 7 . 3 3 3 3 3 3 < / b : _ y > < / b : P o i n t > < b : P o i n t > < b : _ x > 9 1 4 . 9 0 3 8 1 0 5 6 7 6 6 5 9 1 < / b : _ x > < b : _ y > 3 3 7 . 3 3 3 3 3 3 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 7 8 3 . 8 0 7 6 2 1 1 3 5 3 3 1 6 < / b : _ x > < b : _ y > 1 5 2 < / b : _ y > < / L a b e l L o c a t i o n > < L o c a t i o n   x m l n s : b = " h t t p : / / s c h e m a s . d a t a c o n t r a c t . o r g / 2 0 0 4 / 0 7 / S y s t e m . W i n d o w s " > < b : _ x > 7 8 3 . 8 0 7 6 2 1 1 3 5 3 3 1 6 < / b : _ x > < b : _ y > 1 6 0 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 9 1 4 . 9 0 3 8 1 0 5 6 7 6 6 5 9 1 < / b : _ x > < b : _ y > 3 2 9 . 3 3 3 3 3 3 < / b : _ y > < / L a b e l L o c a t i o n > < L o c a t i o n   x m l n s : b = " h t t p : / / s c h e m a s . d a t a c o n t r a c t . o r g / 2 0 0 4 / 0 7 / S y s t e m . W i n d o w s " > < b : _ x > 9 3 0 . 9 0 3 8 1 0 5 6 7 6 6 5 9 1 < / b : _ x > < b : _ y > 3 3 7 . 3 3 3 3 3 3 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 7 9 9 . 8 0 7 6 2 1 1 3 5 3 3 1 6 < / b : _ x > < b : _ y > 1 6 0 < / b : _ y > < / b : P o i n t > < b : P o i n t > < b : _ x > 8 5 5 . 3 5 5 7 1 6 < / b : _ x > < b : _ y > 1 6 0 < / b : _ y > < / b : P o i n t > < b : P o i n t > < b : _ x > 8 5 7 . 3 5 5 7 1 6 < / b : _ x > < b : _ y > 1 6 2 < / b : _ y > < / b : P o i n t > < b : P o i n t > < b : _ x > 8 5 7 . 3 5 5 7 1 6 < / b : _ x > < b : _ y > 3 3 5 . 3 3 3 3 3 3 < / b : _ y > < / b : P o i n t > < b : P o i n t > < b : _ x > 8 5 9 . 3 5 5 7 1 6 < / b : _ x > < b : _ y > 3 3 7 . 3 3 3 3 3 3 < / b : _ y > < / b : P o i n t > < b : P o i n t > < b : _ x > 9 1 4 . 9 0 3 8 1 0 5 6 7 6 6 5 9 1 < / b : _ x > < b : _ y > 3 3 7 . 3 3 3 3 3 3 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 ( 5 7 8 . 9 0 3 8 1 0 5 6 7 6 6 6 , 3 6 7 ) .   E n d   p o i n t   2 :   ( 3 8 5 , 3 8 9 ) 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 5 7 8 . 9 0 3 8 1 0 5 6 7 6 6 5 9 1 < / b : _ x > < b : _ y > 3 6 7 < / b : _ y > < / b : P o i n t > < b : P o i n t > < b : _ x > 4 8 3 . 9 5 1 9 0 5 5 < / b : _ x > < b : _ y > 3 6 7 < / b : _ y > < / b : P o i n t > < b : P o i n t > < b : _ x > 4 8 1 . 9 5 1 9 0 5 5 < / b : _ x > < b : _ y > 3 6 9 < / b : _ y > < / b : P o i n t > < b : P o i n t > < b : _ x > 4 8 1 . 9 5 1 9 0 5 5 < / b : _ x > < b : _ y > 3 8 7 < / b : _ y > < / b : P o i n t > < b : P o i n t > < b : _ x > 4 7 9 . 9 5 1 9 0 5 5 < / b : _ x > < b : _ y > 3 8 9 < / b : _ y > < / b : P o i n t > < b : P o i n t > < b : _ x > 3 8 5 . 0 0 0 0 0 0 0 0 0 0 0 0 1 1 < / b : _ x > < b : _ y > 3 8 9 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 5 7 8 . 9 0 3 8 1 0 5 6 7 6 6 5 9 1 < / b : _ x > < b : _ y > 3 5 9 < / b : _ y > < / L a b e l L o c a t i o n > < L o c a t i o n   x m l n s : b = " h t t p : / / s c h e m a s . d a t a c o n t r a c t . o r g / 2 0 0 4 / 0 7 / S y s t e m . W i n d o w s " > < b : _ x > 5 9 4 . 9 0 3 8 1 0 5 6 7 6 6 5 9 1 < / b : _ x > < b : _ y > 3 6 7 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 3 6 9 . 0 0 0 0 0 0 0 0 0 0 0 0 1 1 < / b : _ x > < b : _ y > 3 8 1 < / b : _ y > < / L a b e l L o c a t i o n > < L o c a t i o n   x m l n s : b = " h t t p : / / s c h e m a s . d a t a c o n t r a c t . o r g / 2 0 0 4 / 0 7 / S y s t e m . W i n d o w s " > < b : _ x > 3 6 9 . 0 0 0 0 0 0 0 0 0 0 0 0 1 1 < / b : _ x > < b : _ y > 3 8 9 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 5 7 8 . 9 0 3 8 1 0 5 6 7 6 6 5 9 1 < / b : _ x > < b : _ y > 3 6 7 < / b : _ y > < / b : P o i n t > < b : P o i n t > < b : _ x > 4 8 3 . 9 5 1 9 0 5 5 < / b : _ x > < b : _ y > 3 6 7 < / b : _ y > < / b : P o i n t > < b : P o i n t > < b : _ x > 4 8 1 . 9 5 1 9 0 5 5 < / b : _ x > < b : _ y > 3 6 9 < / b : _ y > < / b : P o i n t > < b : P o i n t > < b : _ x > 4 8 1 . 9 5 1 9 0 5 5 < / b : _ x > < b : _ y > 3 8 7 < / b : _ y > < / b : P o i n t > < b : P o i n t > < b : _ x > 4 7 9 . 9 5 1 9 0 5 5 < / b : _ x > < b : _ y > 3 8 9 < / b : _ y > < / b : P o i n t > < b : P o i n t > < b : _ x > 3 8 5 . 0 0 0 0 0 0 0 0 0 0 0 0 1 1 < / b : _ x > < b : _ y > 3 8 9 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 ( 8 1 0 . 9 0 3 8 1 0 5 6 7 6 6 6 , 3 7 7 . 3 3 3 3 3 3 ) .   E n d   p o i n t   2 :   ( 9 1 4 . 9 0 3 8 1 0 5 6 7 6 6 6 , 3 5 7 . 3 3 3 3 3 3 ) 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 8 1 0 . 9 0 3 8 1 0 5 6 7 6 6 5 9 1 < / b : _ x > < b : _ y > 3 7 7 . 3 3 3 3 3 3 < / b : _ y > < / b : P o i n t > < b : P o i n t > < b : _ x > 8 6 0 . 9 0 3 8 1 1 < / b : _ x > < b : _ y > 3 7 7 . 3 3 3 3 3 3 < / b : _ y > < / b : P o i n t > < b : P o i n t > < b : _ x > 8 6 2 . 9 0 3 8 1 1 < / b : _ x > < b : _ y > 3 7 5 . 3 3 3 3 3 3 < / b : _ y > < / b : P o i n t > < b : P o i n t > < b : _ x > 8 6 2 . 9 0 3 8 1 1 < / b : _ x > < b : _ y > 3 5 9 . 3 3 3 3 3 3 < / b : _ y > < / b : P o i n t > < b : P o i n t > < b : _ x > 8 6 4 . 9 0 3 8 1 1 < / b : _ x > < b : _ y > 3 5 7 . 3 3 3 3 3 3 < / b : _ y > < / b : P o i n t > < b : P o i n t > < b : _ x > 9 1 4 . 9 0 3 8 1 0 5 6 7 6 6 5 9 1 < / b : _ x > < b : _ y > 3 5 7 . 3 3 3 3 3 3 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 7 9 4 . 9 0 3 8 1 0 5 6 7 6 6 5 9 1 < / b : _ x > < b : _ y > 3 6 9 . 3 3 3 3 3 3 < / b : _ y > < / L a b e l L o c a t i o n > < L o c a t i o n   x m l n s : b = " h t t p : / / s c h e m a s . d a t a c o n t r a c t . o r g / 2 0 0 4 / 0 7 / S y s t e m . W i n d o w s " > < b : _ x > 7 9 4 . 9 0 3 8 1 0 5 6 7 6 6 5 9 1 < / b : _ x > < b : _ y > 3 7 7 . 3 3 3 3 3 3 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 9 1 4 . 9 0 3 8 1 0 5 6 7 6 6 5 9 1 < / b : _ x > < b : _ y > 3 4 9 . 3 3 3 3 3 3 < / b : _ y > < / L a b e l L o c a t i o n > < L o c a t i o n   x m l n s : b = " h t t p : / / s c h e m a s . d a t a c o n t r a c t . o r g / 2 0 0 4 / 0 7 / S y s t e m . W i n d o w s " > < b : _ x > 9 3 0 . 9 0 3 8 1 0 5 6 7 6 6 5 9 1 < / b : _ x > < b : _ y > 3 5 7 . 3 3 3 3 3 3 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 8 1 0 . 9 0 3 8 1 0 5 6 7 6 6 5 9 1 < / b : _ x > < b : _ y > 3 7 7 . 3 3 3 3 3 3 < / b : _ y > < / b : P o i n t > < b : P o i n t > < b : _ x > 8 6 0 . 9 0 3 8 1 1 < / b : _ x > < b : _ y > 3 7 7 . 3 3 3 3 3 3 < / b : _ y > < / b : P o i n t > < b : P o i n t > < b : _ x > 8 6 2 . 9 0 3 8 1 1 < / b : _ x > < b : _ y > 3 7 5 . 3 3 3 3 3 3 < / b : _ y > < / b : P o i n t > < b : P o i n t > < b : _ x > 8 6 2 . 9 0 3 8 1 1 < / b : _ x > < b : _ y > 3 5 9 . 3 3 3 3 3 3 < / b : _ y > < / b : P o i n t > < b : P o i n t > < b : _ x > 8 6 4 . 9 0 3 8 1 1 < / b : _ x > < b : _ y > 3 5 7 . 3 3 3 3 3 3 < / b : _ y > < / b : P o i n t > < b : P o i n t > < b : _ x > 9 1 4 . 9 0 3 8 1 0 5 6 7 6 6 5 9 1 < / b : _ x > < b : _ y > 3 5 7 . 3 3 3 3 3 3 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 M e a s u r e s \ N e t _ s a l e s _ 1 9 < / K e y > < / D i a g r a m O b j e c t K e y > < D i a g r a m O b j e c t K e y > < K e y > M e a s u r e s \ N e t _ s a l e s _ 1 9 \ T a g I n f o \ F o r m u l a < / K e y > < / D i a g r a m O b j e c t K e y > < D i a g r a m O b j e c t K e y > < K e y > M e a s u r e s \ N e t _ s a l e s _ 1 9 \ T a g I n f o \ V a l u e < / K e y > < / D i a g r a m O b j e c t K e y > < D i a g r a m O b j e c t K e y > < K e y > M e a s u r e s \ N e t _ s a l e s _ 2 0 < / K e y > < / D i a g r a m O b j e c t K e y > < D i a g r a m O b j e c t K e y > < K e y > M e a s u r e s \ N e t _ s a l e s _ 2 0 \ T a g I n f o \ F o r m u l a < / K e y > < / D i a g r a m O b j e c t K e y > < D i a g r a m O b j e c t K e y > < K e y > M e a s u r e s \ N e t _ s a l e s _ 2 0 \ T a g I n f o \ V a l u e < / K e y > < / D i a g r a m O b j e c t K e y > < D i a g r a m O b j e c t K e y > < K e y > M e a s u r e s \ N e t _ s a l e s _ 2 1 < / K e y > < / D i a g r a m O b j e c t K e y > < D i a g r a m O b j e c t K e y > < K e y > M e a s u r e s \ N e t _ s a l e s _ 2 1 \ T a g I n f o \ F o r m u l a < / K e y > < / D i a g r a m O b j e c t K e y > < D i a g r a m O b j e c t K e y > < K e y > M e a s u r e s \ N e t _ s a l e s _ 2 1 \ T a g I n f o \ V a l u e < / K e y > < / D i a g r a m O b j e c t K e y > < D i a g r a m O b j e c t K e y > < K e y > M e a s u r e s \ 2 1 _ v s _ 2 0 < / K e y > < / D i a g r a m O b j e c t K e y > < D i a g r a m O b j e c t K e y > < K e y > M e a s u r e s \ 2 1 _ v s _ 2 0 \ T a g I n f o \ F o r m u l a < / K e y > < / D i a g r a m O b j e c t K e y > < D i a g r a m O b j e c t K e y > < K e y > M e a s u r e s \ 2 1 _ v s _ 2 0 \ T a g I n f o \ V a l u e 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 M e a s u r e s \ 2 1 _ v s _ 2 0 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 M e a s u r e s \ 2 1 _ v s _ 2 0 \ T a g I n f o \ F o r m u l a 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 M e a s u r e s \ 2 1 _ v s _ 2 0 \ T a g I n f o \ V a l u e 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c u s t o m e r _ 3 c 0 d 0 4 6 7 - 1 9 4 f - 4 1 c 4 - b d 8 f - 6 7 6 8 3 a 1 3 0 4 4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0 3 a 3 3 c f 5 - d 6 6 0 - 4 8 6 a - a 4 d 1 - e 0 3 7 1 5 7 9 c 6 a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 2 1 _ v s _ 2 0 < / M e a s u r e N a m e > < D i s p l a y N a m e > 2 1 _ v s _ 2 0 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D a t a M a s h u p   s q m i d = " c 5 5 3 1 7 c 5 - 6 f 2 b - 4 6 6 5 - 9 4 4 9 - 9 b 5 4 4 4 0 8 0 0 2 c "   x m l n s = " h t t p : / / s c h e m a s . m i c r o s o f t . c o m / D a t a M a s h u p " > A A A A A K o H A A B Q S w M E F A A C A A g A b 7 C O V n D q m / i m A A A A 9 g A A A B I A H A B D b 2 5 m a W c v U G F j a 2 F n Z S 5 4 b W w g o h g A K K A U A A A A A A A A A A A A A A A A A A A A A A A A A A A A h Y / R C o I w G I V f R X b v N l e E y J x E d J c Q B N H t m E t H + h t u N t + t i x 6 p V 8 g o q 7 s u z z n f g X P u 1 x v P h q Y O L r q z p o U U R Z i i Q I N q C w N l i n p 3 D G O U C b 6 V 6 i R L H Y w w 2 G S w J k W V c + e E E O 8 9 9 j P c d i V h l E b k k G 9 2 q t K N D A 1 Y J 0 F p 9 G k V / 1 t I 8 P 1 r j G A 4 i u Y 4 X j B M O Z l M n h v 4 A m z c + 0 x / T L 7 q a 9 d 3 W m g I l 2 t O J s n J + 4 N 4 A F B L A w Q U A A I A C A B v s I 5 W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b 7 C O V j 2 k x W a r B A A A P R c A A B M A H A B G b 3 J t d W x h c y 9 T Z W N 0 a W 9 u M S 5 t I K I Y A C i g F A A A A A A A A A A A A A A A A A A A A A A A A A A A A N V Y 2 2 7 j N h B 9 N 5 B / I J Q X G 1 C F 2 L k 0 7 c I P r p O g A V p 3 U 6 c L L O z A Y C T a F k q R L k l 5 4 w b 5 9 w 4 p K R J 1 c Z w 0 8 C J 5 U I Q h O X P O z P C Q l i S + C j l D 4 + R / 9 1 O r J Z d Y k A A d O m N M i U S C z B 3 U R 5 S o g x a C v z G P h U / A c s V p Q I R 3 F c K s t j P 8 e f q X J E K a 5 / S C f 2 O U 4 0 B O j 7 3 L B 5 / Q m Q / L J J k N e U D u s Q x 9 O R 0 u V z + c T 0 0 Q p 3 P Q C l n R f 4 4 j C K O Z H 0 v F I y J q c R S B u s n Y Y T M c t A O c 6 c w K 6 s u 1 z k A S 8 H F y 6 C T M 0 W e s l k 7 / / z G f O u 4 I R 6 T v F C N 6 O u L d 0 2 T I m S J M 3 T 2 z u o 5 W X C h I y n D 8 R U M a y r V 3 w f 0 4 g l n t 9 y f t T i 4 I D a N Q E d F 3 X M d F Q 0 7 j i M n + q Y s u m c + D k C 3 6 3 d 5 p z 0 U 3 M V d k r D a U 9 P N X b 8 Q Z u e s 8 w / 8 s e M Q 1 / F 8 J h g R K T e E W 3 8 P E d C S 1 t 0 t M X T R J J w w o H f u Y Y i H 7 S s R F 3 8 M l Z g u Y f 7 t Z k d z v r c B M z r m I E u R 6 U H u v A H E f H 5 2 M O q Q p I B D z m q m z E 0 8 v e X J R P g w j C m x I k Q d l B i I s / i a q Y l 5 R r H T k y o A P S B m h l v 0 p J / I n g Z U + Y P u C a V y g k t q N t V 3 i 6 z o D q s I b X W Y a y 3 B t L I r a l t S B s D y 5 B W K N I L q N K E p g k 6 j / v A 7 H L S T A h p G L Q R W J L Q x J 7 v c q C 2 n I v Y l C E u 8 7 S k K B c K M g H L 9 N E F 6 1 a W 1 J g A 2 b D H c r G y y x 9 x r s x 0 0 b 7 x X q Z G + + V 6 p T 9 2 3 y 1 C A z M r 6 f / Q t Z r Q w I s o A D f T e V Q Y h h h h R H o w E K G Q K f x u U u 2 g P p d 2 A x P E e D x r 3 9 D L I Z g Q U g w Y 7 8 p L t 2 V J 8 G E j v A S 1 O 1 T X i 2 4 r M 1 a S V 4 E P v 7 F a U s 5 t 5 U K Q 3 4 H W W p S L l R l 8 4 + q i 7 l 9 p M G + 2 m D / e y D 6 l t a z + z 2 Z V M L w n U o y 3 J m 5 I 8 s d E t V L 1 l Y k Q U X m + q 1 L A l T s a + x C H H J k S 0 I N s d 8 z 8 8 x o J a 6 M W c R b I M l 3 T R s / X k I I g L v 9 u b f v d U S V z p X A b D L k O p 3 F U a k y K 4 + i S 9 c c G / U p m p k J O O G I x 7 n + W F x d E 9 E s b 2 G m P o x 3 H m B y + B e A m x F y l f Y E q t q p z 1 m K E b G v Q e O L E R P b + 2 4 Z n C N 6 d y t + F q J 9 J L a k j + m N K 6 g 3 9 u H e l q 7 d 9 Q 9 d 3 9 y u 5 2 O 5 9 W N 9 r r u u R 5 9 y o l y t i Z G X + D 4 M S R z t n r p b 6 F U W W u g 8 Y q G C l T Q M y + / b E Z c L U H 7 2 h 0 X K k Z p 9 r x 8 U A I b / t K 7 F I K L 4 r H M Q O S D T E G L Z 6 8 e K F S u i s s W v y S t T T V 7 s W R l I H W F K j q / Z j K B M 1 Z Y K M T n 6 H e 9 G / M 4 g y B I f F U F z j E b F 1 4 I 9 p f o A j x 7 x s s f c + O j P d H B Q O 7 y y D V x v x I s 6 q M 1 Q Y P A Z l E x r j a 0 J w a P D p g 3 / 1 t b 3 8 a n s 5 j G r D 0 k A L b O u V G K l 1 N n y n z 1 F R m 4 0 u I B S w x J m Z F x T z r 1 Y b r 1 c S w k S Z i a R D 0 H v + s U e z j i 6 / o e 1 g N 5 D 9 s w 3 O f U F D i V L 4 W 2 5 0 8 H r Y N M C p i c Q X k X R M m Z 3 s e 1 i m B d g / S X M y + 9 O W 3 5 g l b y a 6 5 c n W 2 / x N 7 3 W 0 w m L f v 4 B N P w G 6 e y 7 c 3 J l K W l c i Q 1 6 b Z V L f s 4 f r d i V S 8 D s 2 + h W s K R K 9 U L l f u x c F c 9 O z 0 6 6 n 7 k S t a W b N + 3 E z 1 l L k i 4 W C p T g J r h C L N Y 1 y w W k P a 6 S d v a 6 T 9 Q S w E C L Q A U A A I A C A B v s I 5 W c O q b + K Y A A A D 2 A A A A E g A A A A A A A A A A A A A A A A A A A A A A Q 2 9 u Z m l n L 1 B h Y 2 t h Z 2 U u e G 1 s U E s B A i 0 A F A A C A A g A b 7 C O V l N y O C y b A A A A 4 Q A A A B M A A A A A A A A A A A A A A A A A 8 g A A A F t D b 2 5 0 Z W 5 0 X 1 R 5 c G V z X S 5 4 b W x Q S w E C L Q A U A A I A C A B v s I 5 W P a T F Z q s E A A A 9 F w A A E w A A A A A A A A A A A A A A A A D a A Q A A R m 9 y b X V s Y X M v U 2 V j d G l v b j E u b V B L B Q Y A A A A A A w A D A M I A A A D S B g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d X Q A A A A A A A H t d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z L T A 0 L T E 0 V D E 4 O j A y O j I 0 L j U 3 N D I 4 M j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F 9 w Z X J m b 3 J t Y W 5 j Z V 9 y Z X B v c n Q h U G l 2 b 3 R U Y W J s Z T E i I C 8 + P E V u d H J 5 I F R 5 c G U 9 I l F 1 Z X J 5 R 3 J v d X B J R C I g V m F s d W U 9 I n M 3 O D k 0 M D g 3 N y 1 m Y z g x L T R h Z j Y t Y T B i O S 0 z Z T Q 2 Z T A y M j l h M z U i I C 8 + P E V u d H J 5 I F R 5 c G U 9 I l F 1 Z X J 5 S U Q i I F Z h b H V l P S J z N D k y N m E z Y j c t N D g w Y i 0 0 Z D E 3 L W E 0 O T M t Y z A 4 M z g z M z I z N z Q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R W 5 h Y m x l Z C I g V m F s d W U 9 I m w w I i A v P j x F b n R y e S B U e X B l P S J G a W x s Q 2 9 s d W 1 u V H l w Z X M i I F Z h b H V l P S J z Q m d Z R y I g L z 4 8 R W 5 0 c n k g V H l w Z T 0 i R m l s b E x h c 3 R V c G R h d G V k I i B W Y W x 1 Z T 0 i Z D I w M j M t M D Q t M T R U M T g 6 M D I 6 M j g u N z M 3 M D I 5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M i I C 8 + P E V u d H J 5 I F R 5 c G U 9 I k Z p b G x U b 0 R h d G F N b 2 R l b E V u Y W J s Z W Q i I F Z h b H V l P S J s M S I g L z 4 8 R W 5 0 c n k g V H l w Z T 0 i S X N Q c m l 2 Y X R l I i B W Y W x 1 Z T 0 i b D A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R f c G V y Z m 9 y b W F u Y 2 V f c m V w b 3 J 0 I V B p d m 9 0 V G F i b G U x I i A v P j x F b n R y e S B U e X B l P S J R d W V y e U d y b 3 V w S U Q i I F Z h b H V l P S J z N z g 5 N D A 4 N z c t Z m M 4 M S 0 0 Y W Y 2 L W E w Y j k t M 2 U 0 N m U w M j I 5 Y T M 1 I i A v P j x F b n R y e S B U e X B l P S J R d W V y e U l E I i B W Y W x 1 Z T 0 i c z I 0 M z c 1 Z G Q z L T I y N z M t N D l h N C 0 4 Z j Q w L T E w Y 2 Y 0 M W V l Y j F i M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A g b m F u I H R v I E 5 B I G l u I H N 1 Y n p v b m U u e 3 N 1 Y l 9 6 b 2 5 l L D F 9 J n F 1 b 3 Q 7 L C Z x d W 9 0 O 1 N l Y 3 R p b 2 4 x L 2 R p b V 9 t Y X J r Z X Q v U m V w b G F j Z W Q g V m F s d W U g b m F u I H R v I E 5 B I G l u I H J l Z 2 l v b i B j b 2 x 1 b W 5 z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A g b m F u I H R v I E 5 B I G l u I H N 1 Y n p v b m U u e 3 N 1 Y l 9 6 b 2 5 l L D F 9 J n F 1 b 3 Q 7 L C Z x d W 9 0 O 1 N l Y 3 R p b 2 4 x L 2 R p b V 9 t Y X J r Z X Q v U m V w b G F j Z W Q g V m F s d W U g b m F u I H R v I E 5 B I G l u I H J l Z 2 l v b i B j b 2 x 1 b W 5 z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z L T A 0 L T E 0 V D E 4 O j A y O j M y L j A z O D A w N D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F 9 w Z X J m b 3 J t Y W 5 j Z V 9 y Z X B v c n Q h U G l 2 b 3 R U Y W J s Z T E i I C 8 + P E V u d H J 5 I F R 5 c G U 9 I l F 1 Z X J 5 R 3 J v d X B J R C I g V m F s d W U 9 I n M 3 O D k 0 M D g 3 N y 1 m Y z g x L T R h Z j Y t Y T B i O S 0 z Z T Q 2 Z T A y M j l h M z U i I C 8 + P E V u d H J 5 I F R 5 c G U 9 I l F 1 Z X J 5 S U Q i I F Z h b H V l P S J z M z Y 1 Y W N j N m Q t M T R i Z i 0 0 M D Y w L T l h Z G Y t Z D k w N T Y w M D h i N j V k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M y 0 w N C 0 x N F Q x O D o w M z o w M C 4 x N j A w O D E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D M 1 M 2 U 3 M 2 M t M T Y 0 N y 0 0 N j M 1 L T g 4 Y z c t N m Q 4 M z V l Z T M 1 N D l l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V G F i b G U i I C 8 + P E V u d H J 5 I F R 5 c G U 9 I l B p d m 9 0 T 2 J q Z W N 0 T m F t Z S I g V m F s d W U 9 I n N N Y X J r Z X R f c G V y Z m 9 y b W F u Y 2 V f c m V w b 3 J 0 I V B p d m 9 0 V G F i b G U x I i A v P j x F b n R y e S B U e X B l P S J R d W V y e U d y b 3 V w S U Q i I F Z h b H V l P S J z Z G F k O W U y O G U t M D Y 2 N S 0 0 M 2 U 4 L W E y M D E t M W V m Z T c 5 Y 2 Q y N m V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Q t M T F U M T k 6 M z Q 6 N T M u M D E 3 N T E 1 M 1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g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R h Y j k y Z G V h L T B h Z j Q t N D c x Z i 0 5 N T c x L T V m M j F l O W Y 5 Y j c 5 Z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A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A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F 9 w Z X J m b 3 J t Y W 5 j Z V 9 y Z X B v c n Q h U G l 2 b 3 R U Y W J s Z T E i I C 8 + P E V u d H J 5 I F R 5 c G U 9 I l F 1 Z X J 5 R 3 J v d X B J R C I g V m F s d W U 9 I n M 3 O D k 0 M D g 3 N y 1 m Y z g x L T R h Z j Y t Y T B i O S 0 z Z T Q 2 Z T A y M j l h M z U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V c 2 V y J T V D R G 9 3 b m x v Y W R z J T V D M y U y M E V 4 Y 2 V s X 2 N v d X J z Z V 9 D b 2 R l Y m F z a W N z J T V D Q 2 h w L T g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1 V z Z X I l N U N E b 3 d u b G 9 h Z H M l N U M z J T I w R X h j Z W x f Y 2 9 1 c n N l X 0 N v Z G V i Y X N p Y 3 M l N U N D a H A t O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V c 2 V y J T V D R G 9 3 b m x v Y W R z J T V D M y U y M E V 4 Y 2 V s X 2 N v d X J z Z V 9 D b 2 R l Y m F z a W N z J T V D Q 2 h w L T g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A l M j B u Y W 4 l M j B 0 b y U y M E 5 B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b m F u J T I w d G 8 l M j B O Q S U y M G l u J T I w c m V n a W 9 u J T I w Y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j N D S l I 0 Z 2 Z 6 M l N x Q z V Q a 2 J n S X B v M U N t U n B i V 1 Z 1 Y z J s d m J u T U F B Q U F B Q U F B Q U F B Q U F q d U x a M m 1 V R z Z F T 2 l B U j c r Z W M w b T d n V m 1 Z V 0 4 w Y 3 d B Q U F R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Q t M T J U M T k 6 M D M 6 N T E u M D Y 1 M j I 2 O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R d W V y e U d y b 3 V w S U Q i I F Z h b H V l P S J z Z G F k O W U y O G U t M D Y 2 N S 0 0 M 2 U 4 L W E y M D E t M W V m Z T c 5 Y 2 Q y N m V l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Q t M T R U M T g 6 M D M 6 M T g u M D A 1 N D I 3 O V o i I C 8 + P E V u d H J 5 I F R 5 c G U 9 I k Z p b G x D b 2 x 1 b W 5 U e X B l c y I g V m F s d W U 9 I n N D U V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y Z W Y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0 L T E w V D I w O j I 0 O j Q w L j g 0 M D I 4 N j h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1 R h Y m x l I i A v P j w v U 3 R h Y m x l R W 5 0 c m l l c z 4 8 L 0 l 0 Z W 0 + P E l 0 Z W 0 + P E l 0 Z W 1 M b 2 N h d G l v b j 4 8 S X R l b V R 5 c G U + R m 9 y b X V s Y T w v S X R l b V R 5 c G U + P E l 0 Z W 1 Q Y X R o P l N l Y 3 R p b 2 4 x L 1 N h b G V z J T I w c m V m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R f t N 6 6 8 1 H S o m x y J P V n m T I A A A A A A I A A A A A A B B m A A A A A Q A A I A A A A O 8 s E Y 3 l E p I Z Z R v i a n 2 R 7 R p b Z Q w i I z + G 7 f Z t s M C h q D w R A A A A A A 6 A A A A A A g A A I A A A A H V E b / d K I / a + k 4 I a 3 M D d 5 z O h Y i 5 n i j m S P f 0 B e v W I 0 y y P U A A A A B H W A J A D g z a q R X I z g 5 N q U a K T 8 6 L g 8 Z C Y m r R K 8 2 J G R x z 0 E 9 5 h Z P l p i D A B T b 5 h n S N J W R 9 M b G B A y L 9 I 4 n g w Q N R E j E 1 2 d s J R Y l X H 6 J q D J 8 H T m B q m Q A A A A M v q X y K l P L A k 1 W 6 5 x A o v G G O G x S A 6 o f n n K A y V y s g c p X z A R p C R 9 M x g p v X 5 w 1 + M V / Y 7 O 8 1 d V a D T G 7 e R V 8 A S u k p h C c s = < / D a t a M a s h u p > 
</file>

<file path=customXml/item3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3 b 6 9 5 1 a c - 2 a 0 6 - 4 a c 6 - 8 e f 8 - e f 5 8 0 b d 1 3 1 9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 2 1 _ v s _ 2 0 < / M e a s u r e N a m e > < D i s p l a y N a m e > 2 1 _ v s _ 2 0 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5 1 3 8 3 2 3 5 - e c 3 6 - 4 6 b 7 - b 1 4 9 - b d b 7 8 3 7 9 0 1 e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 2 1 _ v s _ 2 0 < / M e a s u r e N a m e > < D i s p l a y N a m e > 2 1 _ v s _ 2 0 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0 3 1 8 4 4 3 7 - c c 1 a - 4 f a 5 - 9 4 0 e - 7 9 a 8 6 e 9 c 6 5 8 5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 2 1 _ v s _ 2 0 < / M e a s u r e N a m e > < D i s p l a y N a m e > 2 1 _ v s _ 2 0 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6 1 1 1 f e a 8 - 7 d 2 9 - 4 3 2 f - 8 2 0 4 - d 7 f a a 6 8 4 4 1 d a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 2 1 _ v s _ 2 0 < / M e a s u r e N a m e > < D i s p l a y N a m e > 2 1 _ v s _ 2 0 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2 a 7 2 e b 8 f - 2 b d 7 - 4 2 d a - 8 1 b 1 - 0 0 1 d 9 c 7 f f 0 a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8ED7515-6DEE-48E6-8302-12F9E501262D}">
  <ds:schemaRefs/>
</ds:datastoreItem>
</file>

<file path=customXml/itemProps10.xml><?xml version="1.0" encoding="utf-8"?>
<ds:datastoreItem xmlns:ds="http://schemas.openxmlformats.org/officeDocument/2006/customXml" ds:itemID="{57CFCBE9-F00A-4266-BDE6-A52F8F689D86}">
  <ds:schemaRefs/>
</ds:datastoreItem>
</file>

<file path=customXml/itemProps11.xml><?xml version="1.0" encoding="utf-8"?>
<ds:datastoreItem xmlns:ds="http://schemas.openxmlformats.org/officeDocument/2006/customXml" ds:itemID="{FC87A6D0-4E26-4F6A-9E0C-6A96CFC5A370}">
  <ds:schemaRefs/>
</ds:datastoreItem>
</file>

<file path=customXml/itemProps12.xml><?xml version="1.0" encoding="utf-8"?>
<ds:datastoreItem xmlns:ds="http://schemas.openxmlformats.org/officeDocument/2006/customXml" ds:itemID="{FA2E97F6-C11A-4585-89DC-E9653083E568}">
  <ds:schemaRefs/>
</ds:datastoreItem>
</file>

<file path=customXml/itemProps13.xml><?xml version="1.0" encoding="utf-8"?>
<ds:datastoreItem xmlns:ds="http://schemas.openxmlformats.org/officeDocument/2006/customXml" ds:itemID="{C2AA5F96-FF91-455C-912B-E7B114A4C94B}">
  <ds:schemaRefs/>
</ds:datastoreItem>
</file>

<file path=customXml/itemProps14.xml><?xml version="1.0" encoding="utf-8"?>
<ds:datastoreItem xmlns:ds="http://schemas.openxmlformats.org/officeDocument/2006/customXml" ds:itemID="{1AEC68E2-E49F-4DB9-A8A2-9562153C29E2}">
  <ds:schemaRefs/>
</ds:datastoreItem>
</file>

<file path=customXml/itemProps15.xml><?xml version="1.0" encoding="utf-8"?>
<ds:datastoreItem xmlns:ds="http://schemas.openxmlformats.org/officeDocument/2006/customXml" ds:itemID="{330F0EDE-FC01-4374-9B4A-DAA19155D0E4}">
  <ds:schemaRefs/>
</ds:datastoreItem>
</file>

<file path=customXml/itemProps16.xml><?xml version="1.0" encoding="utf-8"?>
<ds:datastoreItem xmlns:ds="http://schemas.openxmlformats.org/officeDocument/2006/customXml" ds:itemID="{D327867F-650D-43AA-BCFE-8AF5A0ECF6CC}">
  <ds:schemaRefs/>
</ds:datastoreItem>
</file>

<file path=customXml/itemProps17.xml><?xml version="1.0" encoding="utf-8"?>
<ds:datastoreItem xmlns:ds="http://schemas.openxmlformats.org/officeDocument/2006/customXml" ds:itemID="{89C35E09-3EEE-4452-BC40-9D434D73255C}">
  <ds:schemaRefs/>
</ds:datastoreItem>
</file>

<file path=customXml/itemProps18.xml><?xml version="1.0" encoding="utf-8"?>
<ds:datastoreItem xmlns:ds="http://schemas.openxmlformats.org/officeDocument/2006/customXml" ds:itemID="{D1CE6ABF-EAD4-42FF-A8F5-25A9526F9908}">
  <ds:schemaRefs/>
</ds:datastoreItem>
</file>

<file path=customXml/itemProps19.xml><?xml version="1.0" encoding="utf-8"?>
<ds:datastoreItem xmlns:ds="http://schemas.openxmlformats.org/officeDocument/2006/customXml" ds:itemID="{8948067C-9DBB-4AE0-8D60-6AD35E1642A1}">
  <ds:schemaRefs/>
</ds:datastoreItem>
</file>

<file path=customXml/itemProps2.xml><?xml version="1.0" encoding="utf-8"?>
<ds:datastoreItem xmlns:ds="http://schemas.openxmlformats.org/officeDocument/2006/customXml" ds:itemID="{6DD8DB8D-A336-450E-B79C-E75CD2DB5D1E}">
  <ds:schemaRefs/>
</ds:datastoreItem>
</file>

<file path=customXml/itemProps20.xml><?xml version="1.0" encoding="utf-8"?>
<ds:datastoreItem xmlns:ds="http://schemas.openxmlformats.org/officeDocument/2006/customXml" ds:itemID="{C378F65C-1897-45DD-BFEE-5C78CC31133D}">
  <ds:schemaRefs/>
</ds:datastoreItem>
</file>

<file path=customXml/itemProps21.xml><?xml version="1.0" encoding="utf-8"?>
<ds:datastoreItem xmlns:ds="http://schemas.openxmlformats.org/officeDocument/2006/customXml" ds:itemID="{047A9891-E27B-4933-B9F1-1A93B2678E7D}">
  <ds:schemaRefs/>
</ds:datastoreItem>
</file>

<file path=customXml/itemProps22.xml><?xml version="1.0" encoding="utf-8"?>
<ds:datastoreItem xmlns:ds="http://schemas.openxmlformats.org/officeDocument/2006/customXml" ds:itemID="{2DA506BF-B4F3-4318-9ECA-071B1C1F4D04}">
  <ds:schemaRefs/>
</ds:datastoreItem>
</file>

<file path=customXml/itemProps23.xml><?xml version="1.0" encoding="utf-8"?>
<ds:datastoreItem xmlns:ds="http://schemas.openxmlformats.org/officeDocument/2006/customXml" ds:itemID="{B50BFC75-1F4F-4CBE-B045-2CF52E93618D}">
  <ds:schemaRefs/>
</ds:datastoreItem>
</file>

<file path=customXml/itemProps24.xml><?xml version="1.0" encoding="utf-8"?>
<ds:datastoreItem xmlns:ds="http://schemas.openxmlformats.org/officeDocument/2006/customXml" ds:itemID="{1A07B1FB-4852-416F-ABAE-4305975BAA76}">
  <ds:schemaRefs/>
</ds:datastoreItem>
</file>

<file path=customXml/itemProps25.xml><?xml version="1.0" encoding="utf-8"?>
<ds:datastoreItem xmlns:ds="http://schemas.openxmlformats.org/officeDocument/2006/customXml" ds:itemID="{B953ED29-675C-49BF-ACC7-1DFC599F3C52}">
  <ds:schemaRefs/>
</ds:datastoreItem>
</file>

<file path=customXml/itemProps26.xml><?xml version="1.0" encoding="utf-8"?>
<ds:datastoreItem xmlns:ds="http://schemas.openxmlformats.org/officeDocument/2006/customXml" ds:itemID="{FDF3E021-AA71-43BA-8D38-B14B77220ED0}">
  <ds:schemaRefs/>
</ds:datastoreItem>
</file>

<file path=customXml/itemProps27.xml><?xml version="1.0" encoding="utf-8"?>
<ds:datastoreItem xmlns:ds="http://schemas.openxmlformats.org/officeDocument/2006/customXml" ds:itemID="{B31D26C5-ADC1-4C6F-901E-CED97D0AEB16}">
  <ds:schemaRefs/>
</ds:datastoreItem>
</file>

<file path=customXml/itemProps28.xml><?xml version="1.0" encoding="utf-8"?>
<ds:datastoreItem xmlns:ds="http://schemas.openxmlformats.org/officeDocument/2006/customXml" ds:itemID="{2E93AE46-9592-4656-BD61-F563D9C59B0A}">
  <ds:schemaRefs/>
</ds:datastoreItem>
</file>

<file path=customXml/itemProps29.xml><?xml version="1.0" encoding="utf-8"?>
<ds:datastoreItem xmlns:ds="http://schemas.openxmlformats.org/officeDocument/2006/customXml" ds:itemID="{23084276-88F0-4877-8AB4-E1592818F5A0}">
  <ds:schemaRefs/>
</ds:datastoreItem>
</file>

<file path=customXml/itemProps3.xml><?xml version="1.0" encoding="utf-8"?>
<ds:datastoreItem xmlns:ds="http://schemas.openxmlformats.org/officeDocument/2006/customXml" ds:itemID="{83EB084F-A9E8-4B77-AA16-261F632C8618}">
  <ds:schemaRefs>
    <ds:schemaRef ds:uri="http://schemas.microsoft.com/DataMashup"/>
  </ds:schemaRefs>
</ds:datastoreItem>
</file>

<file path=customXml/itemProps30.xml><?xml version="1.0" encoding="utf-8"?>
<ds:datastoreItem xmlns:ds="http://schemas.openxmlformats.org/officeDocument/2006/customXml" ds:itemID="{676F924F-F611-4B01-BB63-E18869DCEF0E}">
  <ds:schemaRefs/>
</ds:datastoreItem>
</file>

<file path=customXml/itemProps31.xml><?xml version="1.0" encoding="utf-8"?>
<ds:datastoreItem xmlns:ds="http://schemas.openxmlformats.org/officeDocument/2006/customXml" ds:itemID="{A5C7B9A3-9D2E-44CB-859F-BBEC4B63BD9B}">
  <ds:schemaRefs/>
</ds:datastoreItem>
</file>

<file path=customXml/itemProps4.xml><?xml version="1.0" encoding="utf-8"?>
<ds:datastoreItem xmlns:ds="http://schemas.openxmlformats.org/officeDocument/2006/customXml" ds:itemID="{340162BC-3849-4092-9EF4-FA61E05B1B24}">
  <ds:schemaRefs/>
</ds:datastoreItem>
</file>

<file path=customXml/itemProps5.xml><?xml version="1.0" encoding="utf-8"?>
<ds:datastoreItem xmlns:ds="http://schemas.openxmlformats.org/officeDocument/2006/customXml" ds:itemID="{D08E5BDE-AA88-44B9-B165-FAEE71F81B75}">
  <ds:schemaRefs/>
</ds:datastoreItem>
</file>

<file path=customXml/itemProps6.xml><?xml version="1.0" encoding="utf-8"?>
<ds:datastoreItem xmlns:ds="http://schemas.openxmlformats.org/officeDocument/2006/customXml" ds:itemID="{B82B1152-CFE5-4A25-8EEC-A9CEABDC4430}">
  <ds:schemaRefs/>
</ds:datastoreItem>
</file>

<file path=customXml/itemProps7.xml><?xml version="1.0" encoding="utf-8"?>
<ds:datastoreItem xmlns:ds="http://schemas.openxmlformats.org/officeDocument/2006/customXml" ds:itemID="{0C242BD6-24F1-486C-9A40-9638C287288F}">
  <ds:schemaRefs/>
</ds:datastoreItem>
</file>

<file path=customXml/itemProps8.xml><?xml version="1.0" encoding="utf-8"?>
<ds:datastoreItem xmlns:ds="http://schemas.openxmlformats.org/officeDocument/2006/customXml" ds:itemID="{0A91A217-7FD8-4598-8DB2-8275ED24F5CB}">
  <ds:schemaRefs/>
</ds:datastoreItem>
</file>

<file path=customXml/itemProps9.xml><?xml version="1.0" encoding="utf-8"?>
<ds:datastoreItem xmlns:ds="http://schemas.openxmlformats.org/officeDocument/2006/customXml" ds:itemID="{85D1E9F2-0A8E-4B89-926A-E100522CA11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Market_performance_report</vt:lpstr>
      <vt:lpstr>Customer_performance_report</vt:lpstr>
      <vt:lpstr>Top10Products</vt:lpstr>
      <vt:lpstr>DivisionLevelReport</vt:lpstr>
      <vt:lpstr>Top5Products</vt:lpstr>
      <vt:lpstr>Bottom5Products</vt:lpstr>
      <vt:lpstr>New+Products_2021</vt:lpstr>
      <vt:lpstr>Top5 Country-2021</vt:lpstr>
      <vt:lpstr>P&amp;L year</vt:lpstr>
      <vt:lpstr>P&amp;L Months</vt:lpstr>
      <vt:lpstr>P&amp;L Market</vt:lpstr>
      <vt:lpstr>GM% by Qtr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cp:lastPrinted>2023-04-12T19:22:50Z</cp:lastPrinted>
  <dcterms:created xsi:type="dcterms:W3CDTF">2023-04-10T19:48:09Z</dcterms:created>
  <dcterms:modified xsi:type="dcterms:W3CDTF">2023-04-15T18:02:19Z</dcterms:modified>
</cp:coreProperties>
</file>